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Воробьев</author>
  </authors>
  <commentList>
    <comment ref="B2" authorId="0">
      <text>
        <r>
          <rPr>
            <b/>
            <sz val="8"/>
            <rFont val="Tahoma"/>
            <family val="0"/>
          </rPr>
          <t xml:space="preserve">Ст3                   </t>
        </r>
        <r>
          <rPr>
            <b/>
            <sz val="8"/>
            <rFont val="Arial Cyr"/>
            <family val="0"/>
          </rPr>
          <t>σ</t>
        </r>
        <r>
          <rPr>
            <b/>
            <sz val="8"/>
            <rFont val="Tahoma"/>
            <family val="0"/>
          </rPr>
          <t>т=245 Мпа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Сталь 09Г2С  σт=350 Мпа</t>
        </r>
      </text>
    </comment>
  </commentList>
</comments>
</file>

<file path=xl/sharedStrings.xml><?xml version="1.0" encoding="utf-8"?>
<sst xmlns="http://schemas.openxmlformats.org/spreadsheetml/2006/main" count="50" uniqueCount="38">
  <si>
    <t>Толщина заготовки</t>
  </si>
  <si>
    <t>Ширина зева матрицы</t>
  </si>
  <si>
    <t>Радиус кромок матрицы</t>
  </si>
  <si>
    <t>Радиус острия пуансона</t>
  </si>
  <si>
    <t>Угол гибки</t>
  </si>
  <si>
    <t>мм</t>
  </si>
  <si>
    <t>т</t>
  </si>
  <si>
    <t>о</t>
  </si>
  <si>
    <t>L=</t>
  </si>
  <si>
    <t>s=</t>
  </si>
  <si>
    <t>f=</t>
  </si>
  <si>
    <t>F=</t>
  </si>
  <si>
    <t>"V"-образная</t>
  </si>
  <si>
    <t>гибка</t>
  </si>
  <si>
    <t>листов</t>
  </si>
  <si>
    <t>МПа</t>
  </si>
  <si>
    <t>Расчет усилия гибки</t>
  </si>
  <si>
    <t>r=</t>
  </si>
  <si>
    <t>a=</t>
  </si>
  <si>
    <r>
      <t>s</t>
    </r>
    <r>
      <rPr>
        <b/>
        <vertAlign val="subscript"/>
        <sz val="12"/>
        <rFont val="Arial"/>
        <family val="2"/>
      </rPr>
      <t>Т</t>
    </r>
    <r>
      <rPr>
        <b/>
        <sz val="12"/>
        <rFont val="Arial"/>
        <family val="2"/>
      </rPr>
      <t>=</t>
    </r>
  </si>
  <si>
    <t>R=</t>
  </si>
  <si>
    <r>
      <t>A</t>
    </r>
    <r>
      <rPr>
        <b/>
        <sz val="12"/>
        <rFont val="Arial"/>
        <family val="2"/>
      </rPr>
      <t>=</t>
    </r>
  </si>
  <si>
    <t>Коэффициент трения
заготовки по матрице</t>
  </si>
  <si>
    <t>Длина заготовки
(линии гиба)</t>
  </si>
  <si>
    <t>Предел текучести
материала заготовки</t>
  </si>
  <si>
    <t>mm</t>
  </si>
  <si>
    <t xml:space="preserve">dhi = </t>
  </si>
  <si>
    <t xml:space="preserve">Fi = </t>
  </si>
  <si>
    <t>№1</t>
  </si>
  <si>
    <t>Усилие гибки
по формуле №2</t>
  </si>
  <si>
    <t>Усилие гибки
по формуле №1</t>
  </si>
  <si>
    <t>dai=</t>
  </si>
  <si>
    <t>кг/мм2</t>
  </si>
  <si>
    <r>
      <t>s</t>
    </r>
    <r>
      <rPr>
        <b/>
        <vertAlign val="subscript"/>
        <sz val="12"/>
        <color indexed="9"/>
        <rFont val="Arial"/>
        <family val="2"/>
      </rPr>
      <t>В</t>
    </r>
    <r>
      <rPr>
        <b/>
        <sz val="12"/>
        <color indexed="9"/>
        <rFont val="Arial"/>
        <family val="2"/>
      </rPr>
      <t>=</t>
    </r>
  </si>
  <si>
    <t>Коэффициент запаса</t>
  </si>
  <si>
    <t xml:space="preserve">Коэффициент, учиты-
вающий упрочнение </t>
  </si>
  <si>
    <t>k1=</t>
  </si>
  <si>
    <t>k2=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</si>
</sst>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23">
    <font>
      <sz val="10"/>
      <name val="Arial"/>
      <family val="0"/>
    </font>
    <font>
      <b/>
      <u val="single"/>
      <sz val="22"/>
      <color indexed="12"/>
      <name val="Arial"/>
      <family val="2"/>
    </font>
    <font>
      <sz val="10"/>
      <color indexed="12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i/>
      <u val="single"/>
      <sz val="2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sz val="8.5"/>
      <name val="Arial Cyr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b/>
      <vertAlign val="superscript"/>
      <sz val="12"/>
      <color indexed="9"/>
      <name val="Arial"/>
      <family val="2"/>
    </font>
    <font>
      <b/>
      <sz val="12"/>
      <color indexed="9"/>
      <name val="Symbol"/>
      <family val="1"/>
    </font>
    <font>
      <b/>
      <vertAlign val="subscript"/>
      <sz val="12"/>
      <color indexed="9"/>
      <name val="Arial"/>
      <family val="2"/>
    </font>
    <font>
      <b/>
      <sz val="10.5"/>
      <name val="Arial Cyr"/>
      <family val="0"/>
    </font>
    <font>
      <sz val="10.5"/>
      <name val="Arial Cyr"/>
      <family val="0"/>
    </font>
    <font>
      <b/>
      <u val="single"/>
      <sz val="10.5"/>
      <name val="Arial Cyr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/>
    </xf>
    <xf numFmtId="2" fontId="4" fillId="4" borderId="6" xfId="0" applyNumberFormat="1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172" fontId="0" fillId="4" borderId="6" xfId="0" applyNumberFormat="1" applyFont="1" applyFill="1" applyBorder="1" applyAlignment="1">
      <alignment vertical="center"/>
    </xf>
    <xf numFmtId="2" fontId="4" fillId="4" borderId="3" xfId="0" applyNumberFormat="1" applyFont="1" applyFill="1" applyBorder="1" applyAlignment="1">
      <alignment vertical="center"/>
    </xf>
    <xf numFmtId="172" fontId="0" fillId="4" borderId="3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172" fontId="0" fillId="4" borderId="4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2" fontId="0" fillId="4" borderId="7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0" fontId="2" fillId="5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5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sng" baseline="0"/>
              <a:t>Усилие пресса при свободной гибке</a:t>
            </a:r>
          </a:p>
        </c:rich>
      </c:tx>
      <c:layout>
        <c:manualLayout>
          <c:xMode val="factor"/>
          <c:yMode val="factor"/>
          <c:x val="-0.0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33"/>
          <c:w val="0.9435"/>
          <c:h val="0.81225"/>
        </c:manualLayout>
      </c:layout>
      <c:scatterChart>
        <c:scatterStyle val="smoothMarker"/>
        <c:varyColors val="0"/>
        <c:ser>
          <c:idx val="1"/>
          <c:order val="0"/>
          <c:tx>
            <c:v>Формула №1 (работа сил)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Лист1!$G$11:$P$11</c:f>
              <c:numCache/>
            </c:numRef>
          </c:xVal>
          <c:yVal>
            <c:numRef>
              <c:f>Лист1!$G$12:$P$12</c:f>
              <c:numCache/>
            </c:numRef>
          </c:yVal>
          <c:smooth val="1"/>
        </c:ser>
        <c:ser>
          <c:idx val="0"/>
          <c:order val="1"/>
          <c:tx>
            <c:v>Формула №2 (равновесие системы)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Лист1!$G$11:$P$11</c:f>
              <c:numCache/>
            </c:numRef>
          </c:xVal>
          <c:yVal>
            <c:numRef>
              <c:f>Лист1!$G$13:$P$13</c:f>
              <c:numCache/>
            </c:numRef>
          </c:yVal>
          <c:smooth val="1"/>
        </c:ser>
        <c:axId val="807379"/>
        <c:axId val="7266412"/>
      </c:scatterChart>
      <c:valAx>
        <c:axId val="807379"/>
        <c:scaling>
          <c:orientation val="minMax"/>
          <c:max val="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Угол гибки (градусы)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7266412"/>
        <c:crosses val="autoZero"/>
        <c:crossBetween val="midCat"/>
        <c:dispUnits/>
        <c:majorUnit val="5"/>
      </c:valAx>
      <c:valAx>
        <c:axId val="7266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Усилие гибки (тонны)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80737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254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29475"/>
          <c:y val="0.0655"/>
          <c:w val="0.70525"/>
          <c:h val="0.077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28575</xdr:rowOff>
    </xdr:from>
    <xdr:to>
      <xdr:col>15</xdr:col>
      <xdr:colOff>247650</xdr:colOff>
      <xdr:row>9</xdr:row>
      <xdr:rowOff>390525</xdr:rowOff>
    </xdr:to>
    <xdr:graphicFrame>
      <xdr:nvGraphicFramePr>
        <xdr:cNvPr id="1" name="Chart 1"/>
        <xdr:cNvGraphicFramePr/>
      </xdr:nvGraphicFramePr>
      <xdr:xfrm>
        <a:off x="3619500" y="485775"/>
        <a:ext cx="33813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3.8515625" style="0" bestFit="1" customWidth="1"/>
    <col min="2" max="2" width="29.140625" style="0" customWidth="1"/>
    <col min="3" max="3" width="5.00390625" style="0" customWidth="1"/>
    <col min="4" max="4" width="9.57421875" style="0" bestFit="1" customWidth="1"/>
    <col min="5" max="5" width="6.140625" style="0" bestFit="1" customWidth="1"/>
    <col min="6" max="6" width="6.421875" style="0" customWidth="1"/>
    <col min="7" max="16" width="4.57421875" style="0" bestFit="1" customWidth="1"/>
  </cols>
  <sheetData>
    <row r="1" spans="1:16" ht="36" customHeight="1" thickBot="1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6" customHeight="1">
      <c r="A2" s="37">
        <v>1</v>
      </c>
      <c r="B2" s="12" t="s">
        <v>24</v>
      </c>
      <c r="C2" s="1" t="s">
        <v>19</v>
      </c>
      <c r="D2" s="14">
        <v>245</v>
      </c>
      <c r="E2" s="2" t="s">
        <v>15</v>
      </c>
      <c r="F2" s="40"/>
      <c r="G2" s="50" t="s">
        <v>12</v>
      </c>
      <c r="H2" s="51"/>
      <c r="I2" s="51"/>
      <c r="J2" s="51"/>
      <c r="K2" s="51"/>
      <c r="L2" s="51"/>
      <c r="M2" s="51"/>
      <c r="N2" s="51"/>
      <c r="O2" s="51"/>
      <c r="P2" s="52"/>
    </row>
    <row r="3" spans="1:16" ht="36" customHeight="1">
      <c r="A3" s="38">
        <v>2</v>
      </c>
      <c r="B3" s="11" t="s">
        <v>23</v>
      </c>
      <c r="C3" s="4" t="s">
        <v>8</v>
      </c>
      <c r="D3" s="13">
        <v>1000</v>
      </c>
      <c r="E3" s="5" t="s">
        <v>5</v>
      </c>
      <c r="F3" s="41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36" customHeight="1">
      <c r="A4" s="38">
        <v>3</v>
      </c>
      <c r="B4" s="3" t="s">
        <v>0</v>
      </c>
      <c r="C4" s="4" t="s">
        <v>9</v>
      </c>
      <c r="D4" s="13">
        <v>8</v>
      </c>
      <c r="E4" s="5" t="s">
        <v>5</v>
      </c>
      <c r="F4" s="41"/>
      <c r="G4" s="53" t="s">
        <v>13</v>
      </c>
      <c r="H4" s="47"/>
      <c r="I4" s="47"/>
      <c r="J4" s="47"/>
      <c r="K4" s="47"/>
      <c r="L4" s="47"/>
      <c r="M4" s="47"/>
      <c r="N4" s="47"/>
      <c r="O4" s="47"/>
      <c r="P4" s="48"/>
    </row>
    <row r="5" spans="1:16" ht="36" customHeight="1">
      <c r="A5" s="38">
        <v>4</v>
      </c>
      <c r="B5" s="11" t="s">
        <v>22</v>
      </c>
      <c r="C5" s="4" t="s">
        <v>10</v>
      </c>
      <c r="D5" s="13">
        <v>0.15</v>
      </c>
      <c r="E5" s="5"/>
      <c r="F5" s="41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36" customHeight="1">
      <c r="A6" s="38">
        <v>5</v>
      </c>
      <c r="B6" s="3" t="s">
        <v>1</v>
      </c>
      <c r="C6" s="6" t="s">
        <v>21</v>
      </c>
      <c r="D6" s="13">
        <v>80</v>
      </c>
      <c r="E6" s="5" t="s">
        <v>5</v>
      </c>
      <c r="F6" s="41"/>
      <c r="G6" s="53" t="s">
        <v>14</v>
      </c>
      <c r="H6" s="47"/>
      <c r="I6" s="47"/>
      <c r="J6" s="47"/>
      <c r="K6" s="47"/>
      <c r="L6" s="47"/>
      <c r="M6" s="47"/>
      <c r="N6" s="47"/>
      <c r="O6" s="47"/>
      <c r="P6" s="48"/>
    </row>
    <row r="7" spans="1:16" ht="36" customHeight="1">
      <c r="A7" s="38">
        <v>6</v>
      </c>
      <c r="B7" s="3" t="s">
        <v>2</v>
      </c>
      <c r="C7" s="4" t="s">
        <v>20</v>
      </c>
      <c r="D7" s="13">
        <v>1</v>
      </c>
      <c r="E7" s="5" t="s">
        <v>5</v>
      </c>
      <c r="F7" s="41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 ht="36" customHeight="1">
      <c r="A8" s="38">
        <v>7</v>
      </c>
      <c r="B8" s="3" t="s">
        <v>3</v>
      </c>
      <c r="C8" s="4" t="s">
        <v>17</v>
      </c>
      <c r="D8" s="13">
        <v>10</v>
      </c>
      <c r="E8" s="5" t="s">
        <v>5</v>
      </c>
      <c r="F8" s="41"/>
      <c r="G8" s="46"/>
      <c r="H8" s="47"/>
      <c r="I8" s="47"/>
      <c r="J8" s="47"/>
      <c r="K8" s="47"/>
      <c r="L8" s="47"/>
      <c r="M8" s="47"/>
      <c r="N8" s="47"/>
      <c r="O8" s="47"/>
      <c r="P8" s="48"/>
    </row>
    <row r="9" spans="1:16" ht="36" customHeight="1">
      <c r="A9" s="38">
        <v>8</v>
      </c>
      <c r="B9" s="3" t="s">
        <v>34</v>
      </c>
      <c r="C9" s="4" t="s">
        <v>36</v>
      </c>
      <c r="D9" s="39">
        <v>1.25</v>
      </c>
      <c r="E9" s="5"/>
      <c r="F9" s="41"/>
      <c r="G9" s="36"/>
      <c r="H9" s="36"/>
      <c r="I9" s="36"/>
      <c r="J9" s="36"/>
      <c r="K9" s="36"/>
      <c r="L9" s="36"/>
      <c r="M9" s="36"/>
      <c r="N9" s="36"/>
      <c r="O9" s="36"/>
      <c r="P9" s="42"/>
    </row>
    <row r="10" spans="1:16" ht="36" customHeight="1" thickBot="1">
      <c r="A10" s="38">
        <v>9</v>
      </c>
      <c r="B10" s="11" t="s">
        <v>35</v>
      </c>
      <c r="C10" s="4" t="s">
        <v>37</v>
      </c>
      <c r="D10" s="39">
        <v>1.8</v>
      </c>
      <c r="E10" s="5"/>
      <c r="F10" s="43"/>
      <c r="G10" s="44"/>
      <c r="H10" s="44"/>
      <c r="I10" s="44"/>
      <c r="J10" s="44"/>
      <c r="K10" s="44"/>
      <c r="L10" s="44"/>
      <c r="M10" s="44"/>
      <c r="N10" s="44"/>
      <c r="O10" s="44"/>
      <c r="P10" s="45"/>
    </row>
    <row r="11" spans="1:16" ht="36" customHeight="1">
      <c r="A11" s="38">
        <v>10</v>
      </c>
      <c r="B11" s="3" t="s">
        <v>4</v>
      </c>
      <c r="C11" s="6" t="s">
        <v>18</v>
      </c>
      <c r="D11" s="13">
        <v>20</v>
      </c>
      <c r="E11" s="7" t="s">
        <v>7</v>
      </c>
      <c r="F11" s="22" t="s">
        <v>18</v>
      </c>
      <c r="G11" s="8">
        <v>1</v>
      </c>
      <c r="H11" s="9">
        <v>5</v>
      </c>
      <c r="I11" s="9">
        <v>10</v>
      </c>
      <c r="J11" s="9">
        <v>15</v>
      </c>
      <c r="K11" s="9">
        <v>20</v>
      </c>
      <c r="L11" s="9">
        <v>25</v>
      </c>
      <c r="M11" s="9">
        <v>30</v>
      </c>
      <c r="N11" s="9">
        <v>35</v>
      </c>
      <c r="O11" s="9">
        <v>40</v>
      </c>
      <c r="P11" s="10">
        <v>45</v>
      </c>
    </row>
    <row r="12" spans="1:16" ht="36" customHeight="1">
      <c r="A12" s="38">
        <v>11</v>
      </c>
      <c r="B12" s="11" t="s">
        <v>30</v>
      </c>
      <c r="C12" s="4" t="s">
        <v>11</v>
      </c>
      <c r="D12" s="20">
        <f>2*$D$3*$D$4^2/6*$D$2*1.5*($D$34/180*PI())/(($D$7+$D$8+$D$4)*(1/COS((D11/180*PI())-($D$34/180*PI()))-1/COS(D11/180*PI()))+$D$6/2*(TAN(D11/180*PI())-TAN((D11/180*PI())-($D$34/180*PI()))))/9807*$D$9*$D$10</f>
        <v>47.40989619935349</v>
      </c>
      <c r="E12" s="5" t="s">
        <v>6</v>
      </c>
      <c r="F12" s="23" t="s">
        <v>11</v>
      </c>
      <c r="G12" s="21">
        <f>2*$D$3*$D$4^2/6*$D$2*1.5*($D$34/180*PI())/(($D$7+$D$8+$D$4)*(1/COS((G11/180*PI())-($D$34/180*PI()))-1/COS(G11/180*PI()))+$D$6/2*(TAN(G11/180*PI())-TAN((G11/180*PI())-($D$34/180*PI()))))/9807*$D$9*$D$10</f>
        <v>45.329788395233834</v>
      </c>
      <c r="H12" s="21">
        <f aca="true" t="shared" si="0" ref="H12:P12">2*$D$3*$D$4^2/6*$D$2*1.5*($D$34/180*PI())/(($D$7+$D$8+$D$4)*(1/COS((H11/180*PI())-($D$34/180*PI()))-1/COS(H11/180*PI()))+$D$6/2*(TAN(H11/180*PI())-TAN((H11/180*PI())-($D$34/180*PI()))))/9807*$D$9*$D$10</f>
        <v>46.55343921319231</v>
      </c>
      <c r="I12" s="21">
        <f t="shared" si="0"/>
        <v>47.53248960685728</v>
      </c>
      <c r="J12" s="21">
        <f t="shared" si="0"/>
        <v>47.8365931094656</v>
      </c>
      <c r="K12" s="21">
        <f t="shared" si="0"/>
        <v>47.40989619935349</v>
      </c>
      <c r="L12" s="21">
        <f t="shared" si="0"/>
        <v>46.213541169093524</v>
      </c>
      <c r="M12" s="21">
        <f t="shared" si="0"/>
        <v>44.23093917998055</v>
      </c>
      <c r="N12" s="21">
        <f t="shared" si="0"/>
        <v>41.473546694929894</v>
      </c>
      <c r="O12" s="21">
        <f t="shared" si="0"/>
        <v>37.98678152636579</v>
      </c>
      <c r="P12" s="24">
        <f t="shared" si="0"/>
        <v>33.85546040078477</v>
      </c>
    </row>
    <row r="13" spans="1:16" ht="36" customHeight="1" thickBot="1">
      <c r="A13" s="55">
        <v>12</v>
      </c>
      <c r="B13" s="15" t="s">
        <v>29</v>
      </c>
      <c r="C13" s="16" t="s">
        <v>11</v>
      </c>
      <c r="D13" s="17">
        <f>2*$D$3*$D$4^2/6*$D$2*1.5*(COS(D11/180*PI())+$D$5*SIN(D11/180*PI()))/(($D$6/2-($D$7+$D$8+$D$4)*SIN(D11/180*PI()))/COS(D11/180*PI())+$D$5*$D$4)/9807*D9*D10</f>
        <v>48.37009059337938</v>
      </c>
      <c r="E13" s="18" t="s">
        <v>6</v>
      </c>
      <c r="F13" s="25" t="s">
        <v>11</v>
      </c>
      <c r="G13" s="19">
        <f>2*$D$3*$D$4^2/6*$D$2*1.5*(COS(G11/180*PI())+$D$5*SIN(G11/180*PI()))/(($D$6/2-($D$7+$D$8+$D$4)*SIN(G11/180*PI()))/COS(G11/180*PI())+$D$5*$D$4)/9807*$D$9*$D$10</f>
        <v>44.11435931214295</v>
      </c>
      <c r="H13" s="19">
        <f aca="true" t="shared" si="1" ref="H13:P13">2*$D$3*$D$4^2/6*$D$2*1.5*(COS(H11/180*PI())+$D$5*SIN(H11/180*PI()))/(($D$6/2-($D$7+$D$8+$D$4)*SIN(H11/180*PI()))/COS(H11/180*PI())+$D$5*$D$4)/9807*$D$9*$D$10</f>
        <v>45.73853683197699</v>
      </c>
      <c r="I13" s="19">
        <f t="shared" si="1"/>
        <v>47.2677157945562</v>
      </c>
      <c r="J13" s="19">
        <f t="shared" si="1"/>
        <v>48.167807218404555</v>
      </c>
      <c r="K13" s="19">
        <f t="shared" si="1"/>
        <v>48.37009059337938</v>
      </c>
      <c r="L13" s="19">
        <f t="shared" si="1"/>
        <v>47.81911194840266</v>
      </c>
      <c r="M13" s="19">
        <f t="shared" si="1"/>
        <v>46.47755698458141</v>
      </c>
      <c r="N13" s="19">
        <f t="shared" si="1"/>
        <v>44.33181438129588</v>
      </c>
      <c r="O13" s="19">
        <f t="shared" si="1"/>
        <v>41.3980215833834</v>
      </c>
      <c r="P13" s="26">
        <f t="shared" si="1"/>
        <v>37.728172928408675</v>
      </c>
    </row>
    <row r="27" spans="2:17" ht="12.7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2:17" ht="12.7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2:17" ht="12.7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2:17" ht="12.7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2:17" ht="12.7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2:17" ht="12.7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2:17" ht="12.7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2:17" ht="18.75" customHeight="1">
      <c r="B34" s="27"/>
      <c r="C34" s="28" t="s">
        <v>31</v>
      </c>
      <c r="D34" s="29">
        <v>0.001</v>
      </c>
      <c r="E34" s="30" t="s">
        <v>7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</row>
    <row r="35" spans="2:17" ht="18.75" customHeight="1">
      <c r="B35" s="27"/>
      <c r="C35" s="31" t="s">
        <v>33</v>
      </c>
      <c r="D35" s="29">
        <v>42</v>
      </c>
      <c r="E35" s="29" t="s">
        <v>32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</row>
    <row r="36" spans="2:17" ht="18.75" customHeight="1">
      <c r="B36" s="27"/>
      <c r="C36" s="32" t="s">
        <v>11</v>
      </c>
      <c r="D36" s="56">
        <f>((1+4*D4/D6)*D35*D3*D4^2)/D6/1000</f>
        <v>47.04</v>
      </c>
      <c r="E36" s="29" t="s">
        <v>6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7" spans="2:17" ht="18.75" customHeight="1">
      <c r="B37" s="27"/>
      <c r="C37" s="27"/>
      <c r="D37" s="27"/>
      <c r="E37" s="27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</row>
    <row r="38" spans="2:17" ht="18.75" customHeight="1">
      <c r="B38" s="27"/>
      <c r="C38" s="33" t="s">
        <v>26</v>
      </c>
      <c r="D38" s="34">
        <f>(D7+D8+D4)*(1/COS((D11-D34)/180*PI())-1/COS(D11/180*PI()))+D6/2*(TAN(D11/180*PI())-TAN((D11-D34)/180*PI()))</f>
        <v>0.000662171932911626</v>
      </c>
      <c r="E38" s="33" t="s">
        <v>25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2:17" ht="18.75" customHeight="1">
      <c r="B39" s="35" t="s">
        <v>28</v>
      </c>
      <c r="C39" s="33" t="s">
        <v>27</v>
      </c>
      <c r="D39" s="34">
        <f>2*D3*D4^2/6*D2*1.5*D34/180*PI()/D38/9807*D9*D10</f>
        <v>47.40989619935349</v>
      </c>
      <c r="E39" s="33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2:17" ht="12.7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2:17" ht="12.75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2:17" ht="12.75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ht="12.7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2:17" ht="12.75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2:17" ht="12.75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2.75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2:17" ht="12.7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2:17" ht="12.7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</sheetData>
  <mergeCells count="5">
    <mergeCell ref="G8:P8"/>
    <mergeCell ref="A1:P1"/>
    <mergeCell ref="G2:P3"/>
    <mergeCell ref="G4:P5"/>
    <mergeCell ref="G6:P7"/>
  </mergeCells>
  <printOptions/>
  <pageMargins left="0.75" right="0.75" top="1" bottom="1" header="0.5" footer="0.5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cp:lastPrinted>2006-12-06T04:16:16Z</cp:lastPrinted>
  <dcterms:created xsi:type="dcterms:W3CDTF">1996-10-08T23:32:33Z</dcterms:created>
  <dcterms:modified xsi:type="dcterms:W3CDTF">2013-05-19T06:45:09Z</dcterms:modified>
  <cp:category/>
  <cp:version/>
  <cp:contentType/>
  <cp:contentStatus/>
</cp:coreProperties>
</file>