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solver_adj" localSheetId="0" hidden="1">'Лист1'!$E$11:$F$11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0" localSheetId="0" hidden="1">'Лист1'!$G$14</definedName>
    <definedName name="solver_lhs1" localSheetId="0" hidden="1">'Лист1'!$F$11</definedName>
    <definedName name="solver_lhs2" localSheetId="0" hidden="1">'Лист1'!$E$11</definedName>
    <definedName name="solver_lhs3" localSheetId="0" hidden="1">'Лист1'!$G$11</definedName>
    <definedName name="solver_lhs4" localSheetId="0" hidden="1">'Лист1'!$F$13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'Лист1'!$H$11</definedName>
    <definedName name="solver_pre" localSheetId="0" hidden="1">0.000001</definedName>
    <definedName name="solver_rel0" localSheetId="0" hidden="1">2</definedName>
    <definedName name="solver_rel1" localSheetId="0" hidden="1">3</definedName>
    <definedName name="solver_rel2" localSheetId="0" hidden="1">3</definedName>
    <definedName name="solver_rel3" localSheetId="0" hidden="1">2</definedName>
    <definedName name="solver_rel4" localSheetId="0" hidden="1">3</definedName>
    <definedName name="solver_rhs0" localSheetId="0" hidden="1">'Лист1'!$D$3*'Лист1'!$D$4</definedName>
    <definedName name="solver_rhs1" localSheetId="0" hidden="1">0.1</definedName>
    <definedName name="solver_rhs2" localSheetId="0" hidden="1">0.1</definedName>
    <definedName name="solver_rhs3" localSheetId="0" hidden="1">'Лист1'!$D$5</definedName>
    <definedName name="solver_rhs4" localSheetId="0" hidden="1">0.1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<sst xmlns="http://schemas.openxmlformats.org/spreadsheetml/2006/main" count="55" uniqueCount="46">
  <si>
    <t>V</t>
  </si>
  <si>
    <t>x</t>
  </si>
  <si>
    <t>y</t>
  </si>
  <si>
    <t>z</t>
  </si>
  <si>
    <t>м</t>
  </si>
  <si>
    <t xml:space="preserve">Толщина </t>
  </si>
  <si>
    <t>B=</t>
  </si>
  <si>
    <t>L=</t>
  </si>
  <si>
    <t>мм</t>
  </si>
  <si>
    <t>S=</t>
  </si>
  <si>
    <t>Параметры прямоугольной листовой заготовки</t>
  </si>
  <si>
    <t xml:space="preserve">Масса </t>
  </si>
  <si>
    <t>G=</t>
  </si>
  <si>
    <t>кг</t>
  </si>
  <si>
    <t>Ширина</t>
  </si>
  <si>
    <t>Длина /
Диаметр</t>
  </si>
  <si>
    <t>Высота</t>
  </si>
  <si>
    <t>Объем</t>
  </si>
  <si>
    <t>Длина</t>
  </si>
  <si>
    <t>Площадь
поверх- ности</t>
  </si>
  <si>
    <r>
      <t>м</t>
    </r>
    <r>
      <rPr>
        <b/>
        <vertAlign val="superscript"/>
        <sz val="10"/>
        <rFont val="Arial"/>
        <family val="2"/>
      </rPr>
      <t>2</t>
    </r>
  </si>
  <si>
    <t>Форма</t>
  </si>
  <si>
    <t>A0=</t>
  </si>
  <si>
    <t>A1</t>
  </si>
  <si>
    <t>Ограни-
чения</t>
  </si>
  <si>
    <r>
      <t>A1=A0</t>
    </r>
    <r>
      <rPr>
        <b/>
        <sz val="8"/>
        <rFont val="Arial"/>
        <family val="2"/>
      </rPr>
      <t xml:space="preserve">
x&gt;=0,1
y&gt;=0,1
z&gt;=0,1</t>
    </r>
  </si>
  <si>
    <r>
      <t>A1=A0
x=1,5</t>
    </r>
    <r>
      <rPr>
        <b/>
        <sz val="8"/>
        <rFont val="Arial"/>
        <family val="2"/>
      </rPr>
      <t xml:space="preserve">
y&gt;=0,1
z&gt;=0,1</t>
    </r>
  </si>
  <si>
    <r>
      <t>A1=A0
x=1,5</t>
    </r>
    <r>
      <rPr>
        <b/>
        <sz val="8"/>
        <rFont val="Arial"/>
        <family val="2"/>
      </rPr>
      <t xml:space="preserve">
</t>
    </r>
    <r>
      <rPr>
        <b/>
        <u val="single"/>
        <sz val="8"/>
        <color indexed="10"/>
        <rFont val="Arial"/>
        <family val="2"/>
      </rPr>
      <t>y=1,5</t>
    </r>
    <r>
      <rPr>
        <b/>
        <sz val="8"/>
        <rFont val="Arial"/>
        <family val="2"/>
      </rPr>
      <t xml:space="preserve">
z&gt;=0,1</t>
    </r>
  </si>
  <si>
    <r>
      <t>A1=A0
x=1,5</t>
    </r>
    <r>
      <rPr>
        <b/>
        <sz val="8"/>
        <rFont val="Arial"/>
        <family val="2"/>
      </rPr>
      <t xml:space="preserve">
y&gt;=0,1
</t>
    </r>
    <r>
      <rPr>
        <b/>
        <u val="single"/>
        <sz val="8"/>
        <color indexed="10"/>
        <rFont val="Arial"/>
        <family val="2"/>
      </rPr>
      <t>z=0,75</t>
    </r>
  </si>
  <si>
    <r>
      <t>A1=A0
x=1,5</t>
    </r>
    <r>
      <rPr>
        <b/>
        <sz val="8"/>
        <rFont val="Arial"/>
        <family val="2"/>
      </rPr>
      <t xml:space="preserve">
y&gt;=0,1
</t>
    </r>
    <r>
      <rPr>
        <b/>
        <u val="single"/>
        <sz val="8"/>
        <color indexed="10"/>
        <rFont val="Arial"/>
        <family val="2"/>
      </rPr>
      <t>z=1,5</t>
    </r>
  </si>
  <si>
    <r>
      <t>A1=A0</t>
    </r>
    <r>
      <rPr>
        <b/>
        <sz val="8"/>
        <rFont val="Arial"/>
        <family val="2"/>
      </rPr>
      <t xml:space="preserve">
y&gt;=0,1
z&gt;=0,1</t>
    </r>
  </si>
  <si>
    <t>%</t>
  </si>
  <si>
    <r>
      <t>м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/м</t>
    </r>
    <r>
      <rPr>
        <b/>
        <vertAlign val="superscript"/>
        <sz val="10"/>
        <rFont val="Arial"/>
        <family val="2"/>
      </rPr>
      <t>3</t>
    </r>
  </si>
  <si>
    <r>
      <t xml:space="preserve">Площадь
поверхности
</t>
    </r>
    <r>
      <rPr>
        <b/>
        <sz val="8"/>
        <rFont val="Arial"/>
        <family val="2"/>
      </rPr>
      <t>(с одной
стороны)</t>
    </r>
  </si>
  <si>
    <t>Бак-
паралле-
лепипед
макси-
мального
объема
без крышки</t>
  </si>
  <si>
    <t>Цилиндр
с дном
макси-
мального
объема
без крышки</t>
  </si>
  <si>
    <t>-</t>
  </si>
  <si>
    <r>
      <t xml:space="preserve">A1&gt;=0,1
</t>
    </r>
    <r>
      <rPr>
        <b/>
        <u val="single"/>
        <sz val="8"/>
        <color indexed="10"/>
        <rFont val="Arial"/>
        <family val="2"/>
      </rPr>
      <t>y=6/(</t>
    </r>
    <r>
      <rPr>
        <b/>
        <u val="single"/>
        <sz val="8"/>
        <color indexed="10"/>
        <rFont val="Arial Cyr"/>
        <family val="0"/>
      </rPr>
      <t>π</t>
    </r>
    <r>
      <rPr>
        <b/>
        <u val="single"/>
        <sz val="8"/>
        <color indexed="10"/>
        <rFont val="Arial"/>
        <family val="2"/>
      </rPr>
      <t>+1)
z=1,5</t>
    </r>
  </si>
  <si>
    <t>Раскрой листа 1,5х6,0</t>
  </si>
  <si>
    <t>сложный с мелк. элем.</t>
  </si>
  <si>
    <t>сложный с мелкими
элементами в большом количестве</t>
  </si>
  <si>
    <t>простой - 2 элемента</t>
  </si>
  <si>
    <t>простой - 5 элементов</t>
  </si>
  <si>
    <t>Бак для воды?
Поиск решения в Excel!</t>
  </si>
  <si>
    <t>м2</t>
  </si>
  <si>
    <t>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</si>
</sst>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%"/>
    <numFmt numFmtId="182" formatCode="0.0%"/>
    <numFmt numFmtId="183" formatCode="0.000000000%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color indexed="10"/>
      <name val="Arial Cyr"/>
      <family val="0"/>
    </font>
    <font>
      <b/>
      <sz val="10"/>
      <color indexed="12"/>
      <name val="Arial"/>
      <family val="2"/>
    </font>
    <font>
      <b/>
      <u val="single"/>
      <sz val="2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u val="single"/>
      <sz val="8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0" fontId="1" fillId="2" borderId="1" xfId="0" applyNumberFormat="1" applyFont="1" applyFill="1" applyBorder="1" applyAlignment="1">
      <alignment vertical="center"/>
    </xf>
    <xf numFmtId="180" fontId="1" fillId="3" borderId="1" xfId="0" applyNumberFormat="1" applyFont="1" applyFill="1" applyBorder="1" applyAlignment="1">
      <alignment vertical="center"/>
    </xf>
    <xf numFmtId="180" fontId="1" fillId="3" borderId="0" xfId="0" applyNumberFormat="1" applyFont="1" applyFill="1" applyAlignment="1">
      <alignment vertical="center"/>
    </xf>
    <xf numFmtId="182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80" fontId="1" fillId="4" borderId="1" xfId="0" applyNumberFormat="1" applyFont="1" applyFill="1" applyBorder="1" applyAlignment="1">
      <alignment vertical="center"/>
    </xf>
    <xf numFmtId="182" fontId="1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/>
    </xf>
    <xf numFmtId="180" fontId="1" fillId="4" borderId="6" xfId="0" applyNumberFormat="1" applyFont="1" applyFill="1" applyBorder="1" applyAlignment="1">
      <alignment vertical="center"/>
    </xf>
    <xf numFmtId="180" fontId="1" fillId="3" borderId="6" xfId="0" applyNumberFormat="1" applyFont="1" applyFill="1" applyBorder="1" applyAlignment="1">
      <alignment vertical="center"/>
    </xf>
    <xf numFmtId="182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/>
    </xf>
    <xf numFmtId="180" fontId="1" fillId="4" borderId="5" xfId="0" applyNumberFormat="1" applyFont="1" applyFill="1" applyBorder="1" applyAlignment="1">
      <alignment vertical="center"/>
    </xf>
    <xf numFmtId="180" fontId="1" fillId="3" borderId="5" xfId="0" applyNumberFormat="1" applyFont="1" applyFill="1" applyBorder="1" applyAlignment="1">
      <alignment vertical="center"/>
    </xf>
    <xf numFmtId="182" fontId="1" fillId="3" borderId="5" xfId="0" applyNumberFormat="1" applyFont="1" applyFill="1" applyBorder="1" applyAlignment="1">
      <alignment vertical="center"/>
    </xf>
    <xf numFmtId="182" fontId="1" fillId="3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180" fontId="1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80" fontId="6" fillId="2" borderId="8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80" fontId="6" fillId="2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200025</xdr:rowOff>
    </xdr:from>
    <xdr:to>
      <xdr:col>10</xdr:col>
      <xdr:colOff>9525</xdr:colOff>
      <xdr:row>11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162300"/>
          <a:ext cx="1390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209550</xdr:rowOff>
    </xdr:from>
    <xdr:to>
      <xdr:col>10</xdr:col>
      <xdr:colOff>0</xdr:colOff>
      <xdr:row>14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4886325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219075</xdr:rowOff>
    </xdr:from>
    <xdr:to>
      <xdr:col>10</xdr:col>
      <xdr:colOff>0</xdr:colOff>
      <xdr:row>16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6038850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209550</xdr:rowOff>
    </xdr:from>
    <xdr:to>
      <xdr:col>10</xdr:col>
      <xdr:colOff>0</xdr:colOff>
      <xdr:row>15</xdr:row>
      <xdr:rowOff>552450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5457825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209550</xdr:rowOff>
    </xdr:from>
    <xdr:to>
      <xdr:col>10</xdr:col>
      <xdr:colOff>0</xdr:colOff>
      <xdr:row>13</xdr:row>
      <xdr:rowOff>552450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4314825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209550</xdr:rowOff>
    </xdr:from>
    <xdr:to>
      <xdr:col>10</xdr:col>
      <xdr:colOff>0</xdr:colOff>
      <xdr:row>12</xdr:row>
      <xdr:rowOff>552450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3743325"/>
          <a:ext cx="1381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.28125" style="0" bestFit="1" customWidth="1"/>
    <col min="2" max="2" width="13.28125" style="0" bestFit="1" customWidth="1"/>
    <col min="3" max="5" width="8.00390625" style="0" bestFit="1" customWidth="1"/>
    <col min="6" max="6" width="6.8515625" style="0" bestFit="1" customWidth="1"/>
    <col min="7" max="7" width="8.28125" style="0" bestFit="1" customWidth="1"/>
    <col min="8" max="8" width="6.8515625" style="0" bestFit="1" customWidth="1"/>
    <col min="9" max="9" width="7.7109375" style="0" bestFit="1" customWidth="1"/>
    <col min="10" max="10" width="20.7109375" style="0" customWidth="1"/>
    <col min="12" max="12" width="9.421875" style="0" bestFit="1" customWidth="1"/>
  </cols>
  <sheetData>
    <row r="1" spans="1:10" ht="13.5" thickBot="1">
      <c r="A1" s="70" t="s">
        <v>10</v>
      </c>
      <c r="B1" s="71"/>
      <c r="C1" s="71"/>
      <c r="D1" s="71"/>
      <c r="E1" s="72"/>
      <c r="F1" s="73" t="s">
        <v>43</v>
      </c>
      <c r="G1" s="74"/>
      <c r="H1" s="74"/>
      <c r="I1" s="74"/>
      <c r="J1" s="75"/>
    </row>
    <row r="2" spans="1:10" ht="12.75">
      <c r="A2" s="34">
        <v>1</v>
      </c>
      <c r="B2" s="35" t="s">
        <v>5</v>
      </c>
      <c r="C2" s="36" t="s">
        <v>9</v>
      </c>
      <c r="D2" s="37">
        <v>4</v>
      </c>
      <c r="E2" s="42" t="s">
        <v>8</v>
      </c>
      <c r="F2" s="55"/>
      <c r="G2" s="54"/>
      <c r="H2" s="54"/>
      <c r="I2" s="54"/>
      <c r="J2" s="76"/>
    </row>
    <row r="3" spans="1:10" ht="12.75">
      <c r="A3" s="38">
        <v>2</v>
      </c>
      <c r="B3" s="39" t="s">
        <v>14</v>
      </c>
      <c r="C3" s="40" t="s">
        <v>6</v>
      </c>
      <c r="D3" s="41">
        <v>1.5</v>
      </c>
      <c r="E3" s="43" t="s">
        <v>4</v>
      </c>
      <c r="F3" s="55"/>
      <c r="G3" s="54"/>
      <c r="H3" s="54"/>
      <c r="I3" s="54"/>
      <c r="J3" s="76"/>
    </row>
    <row r="4" spans="1:10" ht="12.75">
      <c r="A4" s="38">
        <v>3</v>
      </c>
      <c r="B4" s="39" t="s">
        <v>18</v>
      </c>
      <c r="C4" s="40" t="s">
        <v>7</v>
      </c>
      <c r="D4" s="41">
        <v>6</v>
      </c>
      <c r="E4" s="43" t="s">
        <v>4</v>
      </c>
      <c r="F4" s="55"/>
      <c r="G4" s="54"/>
      <c r="H4" s="54"/>
      <c r="I4" s="54"/>
      <c r="J4" s="76"/>
    </row>
    <row r="5" spans="1:10" ht="48">
      <c r="A5" s="16">
        <v>4</v>
      </c>
      <c r="B5" s="11" t="s">
        <v>33</v>
      </c>
      <c r="C5" s="2" t="s">
        <v>22</v>
      </c>
      <c r="D5" s="6">
        <f>D3*D4</f>
        <v>9</v>
      </c>
      <c r="E5" s="44" t="s">
        <v>20</v>
      </c>
      <c r="F5" s="55"/>
      <c r="G5" s="54"/>
      <c r="H5" s="54"/>
      <c r="I5" s="54"/>
      <c r="J5" s="76"/>
    </row>
    <row r="6" spans="1:10" ht="13.5" thickBot="1">
      <c r="A6" s="17">
        <v>5</v>
      </c>
      <c r="B6" s="33" t="s">
        <v>11</v>
      </c>
      <c r="C6" s="18" t="s">
        <v>12</v>
      </c>
      <c r="D6" s="28">
        <f>D2/10*D3*100*D4*100*7.85/1000</f>
        <v>282.6000000000001</v>
      </c>
      <c r="E6" s="45" t="s">
        <v>13</v>
      </c>
      <c r="F6" s="77"/>
      <c r="G6" s="78"/>
      <c r="H6" s="78"/>
      <c r="I6" s="78"/>
      <c r="J6" s="79"/>
    </row>
    <row r="7" spans="1:6" ht="13.5" thickBot="1">
      <c r="A7" s="1"/>
      <c r="B7" s="1"/>
      <c r="C7" s="1"/>
      <c r="D7" s="1"/>
      <c r="E7" s="1"/>
      <c r="F7" s="1"/>
    </row>
    <row r="8" spans="1:10" ht="33.75">
      <c r="A8" s="56"/>
      <c r="B8" s="57" t="s">
        <v>21</v>
      </c>
      <c r="C8" s="58" t="s">
        <v>24</v>
      </c>
      <c r="D8" s="57" t="s">
        <v>14</v>
      </c>
      <c r="E8" s="58" t="s">
        <v>15</v>
      </c>
      <c r="F8" s="57" t="s">
        <v>16</v>
      </c>
      <c r="G8" s="58" t="s">
        <v>19</v>
      </c>
      <c r="H8" s="59" t="s">
        <v>17</v>
      </c>
      <c r="I8" s="59"/>
      <c r="J8" s="60" t="s">
        <v>38</v>
      </c>
    </row>
    <row r="9" spans="1:10" ht="12.75">
      <c r="A9" s="61"/>
      <c r="B9" s="62"/>
      <c r="C9" s="62"/>
      <c r="D9" s="63" t="s">
        <v>1</v>
      </c>
      <c r="E9" s="63" t="s">
        <v>2</v>
      </c>
      <c r="F9" s="63" t="s">
        <v>3</v>
      </c>
      <c r="G9" s="63" t="s">
        <v>23</v>
      </c>
      <c r="H9" s="64" t="s">
        <v>0</v>
      </c>
      <c r="I9" s="64"/>
      <c r="J9" s="65"/>
    </row>
    <row r="10" spans="1:12" ht="15" thickBot="1">
      <c r="A10" s="66"/>
      <c r="B10" s="67"/>
      <c r="C10" s="67"/>
      <c r="D10" s="68" t="s">
        <v>4</v>
      </c>
      <c r="E10" s="68" t="s">
        <v>4</v>
      </c>
      <c r="F10" s="68" t="s">
        <v>4</v>
      </c>
      <c r="G10" s="68" t="s">
        <v>44</v>
      </c>
      <c r="H10" s="68" t="s">
        <v>45</v>
      </c>
      <c r="I10" s="68" t="s">
        <v>31</v>
      </c>
      <c r="J10" s="69"/>
      <c r="L10" s="4" t="s">
        <v>32</v>
      </c>
    </row>
    <row r="11" spans="1:12" ht="45" customHeight="1">
      <c r="A11" s="15">
        <v>1</v>
      </c>
      <c r="B11" s="24" t="s">
        <v>35</v>
      </c>
      <c r="C11" s="19" t="s">
        <v>30</v>
      </c>
      <c r="D11" s="20" t="s">
        <v>36</v>
      </c>
      <c r="E11" s="21">
        <v>1.9543934397402019</v>
      </c>
      <c r="F11" s="21">
        <v>0.9772216124271269</v>
      </c>
      <c r="G11" s="22">
        <f>PI()*E11^2/4+PI()*E11*F11</f>
        <v>8.99999988115571</v>
      </c>
      <c r="H11" s="22">
        <f>PI()*E11^2/4*F11</f>
        <v>2.9316150130328578</v>
      </c>
      <c r="I11" s="23">
        <v>1</v>
      </c>
      <c r="J11" s="51" t="s">
        <v>40</v>
      </c>
      <c r="L11" s="7">
        <f aca="true" t="shared" si="0" ref="L11:L17">G11/H11</f>
        <v>3.069980144440895</v>
      </c>
    </row>
    <row r="12" spans="1:12" ht="45" customHeight="1" thickBot="1">
      <c r="A12" s="53">
        <v>2</v>
      </c>
      <c r="B12" s="47"/>
      <c r="C12" s="25" t="s">
        <v>37</v>
      </c>
      <c r="D12" s="26" t="s">
        <v>36</v>
      </c>
      <c r="E12" s="28">
        <f>D4/(PI()+1)</f>
        <v>1.4487180420313432</v>
      </c>
      <c r="F12" s="32">
        <v>1.5</v>
      </c>
      <c r="G12" s="28">
        <f>PI()*E12^2/4+PI()*E12*F12</f>
        <v>8.475304008673218</v>
      </c>
      <c r="H12" s="28">
        <f>PI()*E12^2/4*F12</f>
        <v>2.4725716075803494</v>
      </c>
      <c r="I12" s="29">
        <f aca="true" t="shared" si="1" ref="I12:I17">H12/$H$11</f>
        <v>0.8434162045794642</v>
      </c>
      <c r="J12" s="48" t="s">
        <v>41</v>
      </c>
      <c r="L12" s="7">
        <f t="shared" si="0"/>
        <v>3.4277284357265283</v>
      </c>
    </row>
    <row r="13" spans="1:12" ht="45">
      <c r="A13" s="15">
        <v>3</v>
      </c>
      <c r="B13" s="24" t="s">
        <v>34</v>
      </c>
      <c r="C13" s="19" t="s">
        <v>25</v>
      </c>
      <c r="D13" s="21">
        <v>1.7321690869176227</v>
      </c>
      <c r="E13" s="21">
        <v>1.731729205382579</v>
      </c>
      <c r="F13" s="21">
        <v>0.8661270191724862</v>
      </c>
      <c r="G13" s="22">
        <f>D13*E13+2*D13*F13+2*E13*F13</f>
        <v>8.999999601729401</v>
      </c>
      <c r="H13" s="22">
        <f>D13*E13*F13</f>
        <v>2.5980760045291804</v>
      </c>
      <c r="I13" s="30">
        <f t="shared" si="1"/>
        <v>0.8862268725528801</v>
      </c>
      <c r="J13" s="49" t="s">
        <v>39</v>
      </c>
      <c r="L13" s="7">
        <f t="shared" si="0"/>
        <v>3.4641017376088534</v>
      </c>
    </row>
    <row r="14" spans="1:12" ht="45">
      <c r="A14" s="16">
        <v>4</v>
      </c>
      <c r="B14" s="46"/>
      <c r="C14" s="12" t="s">
        <v>26</v>
      </c>
      <c r="D14" s="5">
        <v>1.5</v>
      </c>
      <c r="E14" s="13">
        <v>1.8538020223585625</v>
      </c>
      <c r="F14" s="13">
        <v>0.9272010091747074</v>
      </c>
      <c r="G14" s="6">
        <f>D14*E14+2*D14*F14+2*E14*F14</f>
        <v>9.000000272943911</v>
      </c>
      <c r="H14" s="6">
        <f>D14*E14*F14</f>
        <v>2.5782706589114586</v>
      </c>
      <c r="I14" s="14">
        <f t="shared" si="1"/>
        <v>0.8794710927080933</v>
      </c>
      <c r="J14" s="50" t="s">
        <v>39</v>
      </c>
      <c r="L14" s="7">
        <f t="shared" si="0"/>
        <v>3.4907119785258294</v>
      </c>
    </row>
    <row r="15" spans="1:12" ht="45">
      <c r="A15" s="52">
        <v>5</v>
      </c>
      <c r="B15" s="46"/>
      <c r="C15" s="12" t="s">
        <v>27</v>
      </c>
      <c r="D15" s="5">
        <v>1.5</v>
      </c>
      <c r="E15" s="5">
        <v>1.5</v>
      </c>
      <c r="F15" s="13">
        <f>4.5/4</f>
        <v>1.125</v>
      </c>
      <c r="G15" s="6">
        <f>D15*E15+2*D15*F15+2*E15*F15</f>
        <v>9</v>
      </c>
      <c r="H15" s="6">
        <f>D15*E15*F15</f>
        <v>2.53125</v>
      </c>
      <c r="I15" s="14">
        <f t="shared" si="1"/>
        <v>0.8634319270255523</v>
      </c>
      <c r="J15" s="50" t="s">
        <v>42</v>
      </c>
      <c r="L15" s="7">
        <f t="shared" si="0"/>
        <v>3.5555555555555554</v>
      </c>
    </row>
    <row r="16" spans="1:12" ht="45">
      <c r="A16" s="52">
        <v>6</v>
      </c>
      <c r="B16" s="46"/>
      <c r="C16" s="12" t="s">
        <v>28</v>
      </c>
      <c r="D16" s="5">
        <v>1.5</v>
      </c>
      <c r="E16" s="13">
        <v>2.25</v>
      </c>
      <c r="F16" s="5">
        <v>0.75</v>
      </c>
      <c r="G16" s="6">
        <f>D16*E16+2*D16*F16+2*E16*F16</f>
        <v>9</v>
      </c>
      <c r="H16" s="6">
        <f>D16*E16*F16</f>
        <v>2.53125</v>
      </c>
      <c r="I16" s="14">
        <f t="shared" si="1"/>
        <v>0.8634319270255523</v>
      </c>
      <c r="J16" s="50" t="s">
        <v>42</v>
      </c>
      <c r="L16" s="7">
        <f t="shared" si="0"/>
        <v>3.5555555555555554</v>
      </c>
    </row>
    <row r="17" spans="1:12" ht="45.75" thickBot="1">
      <c r="A17" s="17">
        <v>7</v>
      </c>
      <c r="B17" s="47"/>
      <c r="C17" s="31" t="s">
        <v>29</v>
      </c>
      <c r="D17" s="32">
        <v>1.5</v>
      </c>
      <c r="E17" s="27">
        <v>1</v>
      </c>
      <c r="F17" s="32">
        <v>1.5</v>
      </c>
      <c r="G17" s="28">
        <f>D17*E17+2*D17*F17+2*E17*F17</f>
        <v>9</v>
      </c>
      <c r="H17" s="28">
        <f>D17*E17*F17</f>
        <v>2.25</v>
      </c>
      <c r="I17" s="29">
        <f t="shared" si="1"/>
        <v>0.7674950462449354</v>
      </c>
      <c r="J17" s="48" t="s">
        <v>42</v>
      </c>
      <c r="L17" s="7">
        <f t="shared" si="0"/>
        <v>4</v>
      </c>
    </row>
    <row r="18" ht="45" customHeight="1"/>
    <row r="19" ht="45" customHeight="1"/>
    <row r="20" spans="1:12" ht="12.75">
      <c r="A20" s="3"/>
      <c r="B20" s="3"/>
      <c r="C20" s="10"/>
      <c r="D20" s="9"/>
      <c r="E20" s="9"/>
      <c r="F20" s="9"/>
      <c r="G20" s="9"/>
      <c r="H20" s="9"/>
      <c r="I20" s="8"/>
      <c r="L20" s="9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A1:E1"/>
    <mergeCell ref="B13:B17"/>
    <mergeCell ref="B11:B12"/>
    <mergeCell ref="H8:I8"/>
    <mergeCell ref="H9:I9"/>
    <mergeCell ref="F1:J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2013-07-31T15:19:44Z</dcterms:modified>
  <cp:category/>
  <cp:version/>
  <cp:contentType/>
  <cp:contentStatus/>
</cp:coreProperties>
</file>