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1" sheetId="1" r:id="rId1"/>
    <sheet name="Время остановлено 22.01.15" sheetId="2" r:id="rId2"/>
  </sheets>
  <definedNames>
    <definedName name="_xlnm.Print_Area" localSheetId="0">'1'!$A$2:$F$36</definedName>
    <definedName name="_xlnm.Print_Area" localSheetId="1">'Время остановлено 22.01.15'!$A$2:$F$36</definedName>
  </definedNames>
  <calcPr fullCalcOnLoad="1"/>
</workbook>
</file>

<file path=xl/sharedStrings.xml><?xml version="1.0" encoding="utf-8"?>
<sst xmlns="http://schemas.openxmlformats.org/spreadsheetml/2006/main" count="110" uniqueCount="41">
  <si>
    <t>Поставка материалов</t>
  </si>
  <si>
    <t>дата</t>
  </si>
  <si>
    <t>сутки</t>
  </si>
  <si>
    <t>ООО "ЮГ"</t>
  </si>
  <si>
    <t xml:space="preserve">Заказ №:  </t>
  </si>
  <si>
    <t xml:space="preserve">Заказчик:  </t>
  </si>
  <si>
    <t xml:space="preserve">Сегодня (текущая дата):  </t>
  </si>
  <si>
    <t>Ед. изм.</t>
  </si>
  <si>
    <t>Дата начала разработки чертежей в КБ</t>
  </si>
  <si>
    <t>Этапы</t>
  </si>
  <si>
    <t>Значения</t>
  </si>
  <si>
    <t xml:space="preserve">Тип металлоконструкций :  </t>
  </si>
  <si>
    <t>балки, стойки</t>
  </si>
  <si>
    <t xml:space="preserve">Масса металлоконструкций в заказе, т :  </t>
  </si>
  <si>
    <t>Разработка чертежей</t>
  </si>
  <si>
    <t>Выдача чертежей на ПУ</t>
  </si>
  <si>
    <t>Отгрузка м/к заказчику</t>
  </si>
  <si>
    <t>Дата начала этапа</t>
  </si>
  <si>
    <t>Прошло суток</t>
  </si>
  <si>
    <t>Осталось суток</t>
  </si>
  <si>
    <t>Нач. КБ</t>
  </si>
  <si>
    <t>Нач. ПДО</t>
  </si>
  <si>
    <t>Нач. ОС</t>
  </si>
  <si>
    <t>Нач. ПУ</t>
  </si>
  <si>
    <t>Нач. УПиО</t>
  </si>
  <si>
    <t>Нач. КБ
Нач. ПДО</t>
  </si>
  <si>
    <t>Продолжительность отгрузки всего заказа</t>
  </si>
  <si>
    <t>Сдача м/к из ПУ на УПиО</t>
  </si>
  <si>
    <t>Интервалы времени</t>
  </si>
  <si>
    <t>От даты завершения разработки всего заказа в КБ
до даты окончания выдачи всех чертежей на ПУ</t>
  </si>
  <si>
    <t>Ответств.</t>
  </si>
  <si>
    <t>Продолжительность разработки всех чертежей в КБ</t>
  </si>
  <si>
    <t>Продолжительность поставки всех материалов
(металлопрокат, метизы, комплектующие)</t>
  </si>
  <si>
    <t>От даты начала разработки чертежей в КБ до даты
начала поступления первых материалов на завод</t>
  </si>
  <si>
    <t>От даты начала выдачи первых чертежей на ПУ
до даты начала изготовления заготовок</t>
  </si>
  <si>
    <t>От даты начала изготовления заготовок на ПУ
до даты начала сдачи первых изделий на УПиО</t>
  </si>
  <si>
    <t>Общая продолжительность изготовления всех
изделий (металлоконструкций) по заказу на ПУ</t>
  </si>
  <si>
    <t>От даты начала сдачи первых изделий на УПиО
до даты начала отгрузки заказа</t>
  </si>
  <si>
    <t xml:space="preserve">От даты начала разработки чертежей в КБ до
даты начала выдачи первых чертежей из КБ на ПУ </t>
  </si>
  <si>
    <t>Таблица для диаграммы Ганта</t>
  </si>
  <si>
    <t>Диаграмма Ганта плана выполнения заказа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</si>
</sst>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[$-FC19]d\ mmmm\ yyyy\ &quot;г.&quot;"/>
    <numFmt numFmtId="167" formatCode="#,##0.000"/>
    <numFmt numFmtId="168" formatCode="[$-FC19]dddd&quot;,&quot;\ d\ mmmm\ yyyy\ &quot;г.&quot;"/>
  </numFmts>
  <fonts count="16">
    <font>
      <sz val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1"/>
      <color indexed="8"/>
      <name val="Arial Cyr"/>
      <family val="2"/>
    </font>
    <font>
      <sz val="8"/>
      <name val="Arial"/>
      <family val="2"/>
    </font>
    <font>
      <b/>
      <u val="single"/>
      <sz val="16"/>
      <color indexed="2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12"/>
      <color indexed="14"/>
      <name val="Arial Black"/>
      <family val="2"/>
    </font>
    <font>
      <b/>
      <sz val="9"/>
      <color indexed="14"/>
      <name val="Arial Black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4"/>
      <color indexed="20"/>
      <name val="Arial"/>
      <family val="2"/>
    </font>
    <font>
      <sz val="12"/>
      <color indexed="14"/>
      <name val="Arial Black"/>
      <family val="2"/>
    </font>
    <font>
      <sz val="10"/>
      <color indexed="14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25" xfId="17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164" fontId="2" fillId="2" borderId="3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13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45" xfId="0" applyFont="1" applyFill="1" applyBorder="1" applyAlignment="1" quotePrefix="1">
      <alignment horizontal="center" vertical="center"/>
    </xf>
    <xf numFmtId="0" fontId="1" fillId="4" borderId="46" xfId="0" applyFont="1" applyFill="1" applyBorder="1" applyAlignment="1" quotePrefix="1">
      <alignment horizontal="center" vertical="center"/>
    </xf>
    <xf numFmtId="0" fontId="9" fillId="0" borderId="47" xfId="17" applyFont="1" applyBorder="1" applyAlignment="1" applyProtection="1">
      <alignment horizontal="center" vertical="center"/>
      <protection/>
    </xf>
    <xf numFmtId="0" fontId="9" fillId="0" borderId="25" xfId="17" applyFont="1" applyBorder="1" applyAlignment="1" applyProtection="1">
      <alignment horizontal="center" vertical="center"/>
      <protection/>
    </xf>
    <xf numFmtId="164" fontId="2" fillId="2" borderId="48" xfId="0" applyNumberFormat="1" applyFont="1" applyFill="1" applyBorder="1" applyAlignment="1">
      <alignment horizontal="center" vertical="center"/>
    </xf>
    <xf numFmtId="164" fontId="2" fillId="2" borderId="49" xfId="0" applyNumberFormat="1" applyFont="1" applyFill="1" applyBorder="1" applyAlignment="1">
      <alignment horizontal="center" vertical="center"/>
    </xf>
    <xf numFmtId="167" fontId="6" fillId="4" borderId="50" xfId="0" applyNumberFormat="1" applyFont="1" applyFill="1" applyBorder="1" applyAlignment="1">
      <alignment horizontal="center" vertical="center"/>
    </xf>
    <xf numFmtId="167" fontId="6" fillId="4" borderId="51" xfId="0" applyNumberFormat="1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164" fontId="2" fillId="5" borderId="48" xfId="0" applyNumberFormat="1" applyFont="1" applyFill="1" applyBorder="1" applyAlignment="1">
      <alignment horizontal="center" vertical="center"/>
    </xf>
    <xf numFmtId="164" fontId="2" fillId="5" borderId="49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raschet-privoda-telezhki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E757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1!$H$2</c:f>
              <c:strCache>
                <c:ptCount val="1"/>
                <c:pt idx="0">
                  <c:v>Дата начала этапа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1!$G$3:$G$7</c:f>
              <c:strCache/>
            </c:strRef>
          </c:cat>
          <c:val>
            <c:numRef>
              <c:f>1!$H$3:$H$7</c:f>
              <c:numCache/>
            </c:numRef>
          </c:val>
        </c:ser>
        <c:ser>
          <c:idx val="1"/>
          <c:order val="1"/>
          <c:tx>
            <c:strRef>
              <c:f>1!$I$2</c:f>
              <c:strCache>
                <c:ptCount val="1"/>
                <c:pt idx="0">
                  <c:v>Прошло суток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1!$G$3:$G$7</c:f>
              <c:strCache/>
            </c:strRef>
          </c:cat>
          <c:val>
            <c:numRef>
              <c:f>1!$I$3:$I$7</c:f>
              <c:numCache>
                <c:ptCount val="5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-3</c:v>
                </c:pt>
                <c:pt idx="4">
                  <c:v>-9</c:v>
                </c:pt>
              </c:numCache>
            </c:numRef>
          </c:val>
        </c:ser>
        <c:ser>
          <c:idx val="2"/>
          <c:order val="2"/>
          <c:tx>
            <c:strRef>
              <c:f>1!$J$2</c:f>
              <c:strCache>
                <c:ptCount val="1"/>
                <c:pt idx="0">
                  <c:v>Осталось суток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1!$G$3:$G$7</c:f>
              <c:strCache/>
            </c:strRef>
          </c:cat>
          <c:val>
            <c:numRef>
              <c:f>1!$J$3:$J$7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18</c:v>
                </c:pt>
                <c:pt idx="4">
                  <c:v>16</c:v>
                </c:pt>
              </c:numCache>
            </c:numRef>
          </c:val>
        </c:ser>
        <c:overlap val="100"/>
        <c:axId val="2502897"/>
        <c:axId val="58505342"/>
      </c:barChart>
      <c:catAx>
        <c:axId val="250289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505342"/>
        <c:crossesAt val="40224"/>
        <c:auto val="1"/>
        <c:lblOffset val="100"/>
        <c:noMultiLvlLbl val="0"/>
      </c:catAx>
      <c:valAx>
        <c:axId val="58505342"/>
        <c:scaling>
          <c:orientation val="minMax"/>
          <c:max val="42058"/>
          <c:min val="42016"/>
        </c:scaling>
        <c:axPos val="t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02897"/>
        <c:crosses val="max"/>
        <c:crossBetween val="between"/>
        <c:dispUnits/>
        <c:majorUnit val="7"/>
        <c:minorUnit val="1"/>
      </c:valAx>
      <c:spPr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'Время остановлено 22.01.15'!$H$2</c:f>
              <c:strCache>
                <c:ptCount val="1"/>
                <c:pt idx="0">
                  <c:v>Дата начала этапа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'Время остановлено 22.01.15'!$G$3:$G$7</c:f>
              <c:strCache/>
            </c:strRef>
          </c:cat>
          <c:val>
            <c:numRef>
              <c:f>'Время остановлено 22.01.15'!$H$3:$H$7</c:f>
              <c:numCache/>
            </c:numRef>
          </c:val>
        </c:ser>
        <c:ser>
          <c:idx val="1"/>
          <c:order val="1"/>
          <c:tx>
            <c:strRef>
              <c:f>'Время остановлено 22.01.15'!$I$2</c:f>
              <c:strCache>
                <c:ptCount val="1"/>
                <c:pt idx="0">
                  <c:v>Прошло суток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'Время остановлено 22.01.15'!$G$3:$G$7</c:f>
              <c:strCache/>
            </c:strRef>
          </c:cat>
          <c:val>
            <c:numRef>
              <c:f>'Время остановлено 22.01.15'!$I$3:$I$7</c:f>
              <c:numCache/>
            </c:numRef>
          </c:val>
        </c:ser>
        <c:ser>
          <c:idx val="2"/>
          <c:order val="2"/>
          <c:tx>
            <c:strRef>
              <c:f>'Время остановлено 22.01.15'!$J$2</c:f>
              <c:strCache>
                <c:ptCount val="1"/>
                <c:pt idx="0">
                  <c:v>Осталось суток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'Время остановлено 22.01.15'!$G$3:$G$7</c:f>
              <c:strCache/>
            </c:strRef>
          </c:cat>
          <c:val>
            <c:numRef>
              <c:f>'Время остановлено 22.01.15'!$J$3:$J$7</c:f>
              <c:numCache/>
            </c:numRef>
          </c:val>
        </c:ser>
        <c:overlap val="100"/>
        <c:axId val="8617447"/>
        <c:axId val="59563644"/>
      </c:barChart>
      <c:catAx>
        <c:axId val="861744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563644"/>
        <c:crossesAt val="40224"/>
        <c:auto val="1"/>
        <c:lblOffset val="100"/>
        <c:noMultiLvlLbl val="0"/>
      </c:catAx>
      <c:valAx>
        <c:axId val="59563644"/>
        <c:scaling>
          <c:orientation val="minMax"/>
          <c:max val="42058"/>
          <c:min val="42016"/>
        </c:scaling>
        <c:axPos val="t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617447"/>
        <c:crosses val="max"/>
        <c:crossBetween val="between"/>
        <c:dispUnits/>
        <c:majorUnit val="7"/>
        <c:minorUnit val="1"/>
      </c:valAx>
      <c:spPr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4</xdr:col>
      <xdr:colOff>714375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5267325"/>
        <a:ext cx="54959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9525</xdr:rowOff>
    </xdr:from>
    <xdr:to>
      <xdr:col>5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8575" y="5267325"/>
        <a:ext cx="54673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8" zoomScaleNormal="78" workbookViewId="0" topLeftCell="A1">
      <selection activeCell="A40" sqref="A40"/>
    </sheetView>
  </sheetViews>
  <sheetFormatPr defaultColWidth="9.140625" defaultRowHeight="12.75"/>
  <cols>
    <col min="1" max="1" width="3.421875" style="0" customWidth="1"/>
    <col min="2" max="2" width="49.7109375" style="0" customWidth="1"/>
    <col min="3" max="3" width="8.57421875" style="0" customWidth="1"/>
    <col min="4" max="4" width="10.00390625" style="0" customWidth="1"/>
    <col min="5" max="5" width="10.7109375" style="0" customWidth="1"/>
    <col min="6" max="6" width="1.7109375" style="0" customWidth="1"/>
    <col min="7" max="7" width="26.140625" style="0" customWidth="1"/>
    <col min="8" max="8" width="21.8515625" style="0" bestFit="1" customWidth="1"/>
    <col min="9" max="9" width="16.421875" style="0" bestFit="1" customWidth="1"/>
    <col min="10" max="10" width="18.140625" style="0" bestFit="1" customWidth="1"/>
  </cols>
  <sheetData>
    <row r="1" spans="1:11" ht="33" customHeight="1" thickBot="1">
      <c r="A1" s="75" t="s">
        <v>40</v>
      </c>
      <c r="B1" s="75"/>
      <c r="C1" s="75"/>
      <c r="D1" s="75"/>
      <c r="E1" s="75"/>
      <c r="G1" s="74" t="s">
        <v>39</v>
      </c>
      <c r="H1" s="74"/>
      <c r="I1" s="74"/>
      <c r="J1" s="74"/>
      <c r="K1" s="1"/>
    </row>
    <row r="2" spans="1:10" ht="20.25" thickBot="1">
      <c r="A2" s="71">
        <v>1</v>
      </c>
      <c r="B2" s="62" t="s">
        <v>4</v>
      </c>
      <c r="C2" s="76">
        <v>5001</v>
      </c>
      <c r="D2" s="76"/>
      <c r="E2" s="77"/>
      <c r="G2" s="39" t="s">
        <v>9</v>
      </c>
      <c r="H2" s="59" t="s">
        <v>17</v>
      </c>
      <c r="I2" s="60" t="s">
        <v>18</v>
      </c>
      <c r="J2" s="61" t="s">
        <v>19</v>
      </c>
    </row>
    <row r="3" spans="1:10" ht="20.25" customHeight="1">
      <c r="A3" s="69">
        <v>2</v>
      </c>
      <c r="B3" s="65" t="s">
        <v>5</v>
      </c>
      <c r="C3" s="84" t="s">
        <v>3</v>
      </c>
      <c r="D3" s="84"/>
      <c r="E3" s="85"/>
      <c r="F3" s="2"/>
      <c r="G3" s="40" t="s">
        <v>14</v>
      </c>
      <c r="H3" s="44">
        <f>D8</f>
        <v>42019</v>
      </c>
      <c r="I3" s="45">
        <f>IF(($C$6-H3)&gt;=D9,D9,$C$6-H3)</f>
        <v>8</v>
      </c>
      <c r="J3" s="46">
        <f>IF(I3&lt;0,D9,D9-I3)</f>
        <v>0</v>
      </c>
    </row>
    <row r="4" spans="1:10" ht="20.25" customHeight="1">
      <c r="A4" s="69">
        <v>3</v>
      </c>
      <c r="B4" s="63" t="s">
        <v>11</v>
      </c>
      <c r="C4" s="82" t="s">
        <v>12</v>
      </c>
      <c r="D4" s="82"/>
      <c r="E4" s="83"/>
      <c r="G4" s="41" t="s">
        <v>15</v>
      </c>
      <c r="H4" s="47">
        <f>H3+D10</f>
        <v>42024</v>
      </c>
      <c r="I4" s="48">
        <f>IF(($C$6-H4)&gt;=(D9-D10+D11),(D9-D10+D11),$C$6-H4)</f>
        <v>4</v>
      </c>
      <c r="J4" s="49">
        <f>IF(I4&lt;0,(D9-D10+D11),(D9-D10+D11)-I4)</f>
        <v>0</v>
      </c>
    </row>
    <row r="5" spans="1:10" ht="20.25" customHeight="1">
      <c r="A5" s="69">
        <v>4</v>
      </c>
      <c r="B5" s="63" t="s">
        <v>13</v>
      </c>
      <c r="C5" s="82">
        <v>63</v>
      </c>
      <c r="D5" s="82"/>
      <c r="E5" s="83"/>
      <c r="G5" s="42" t="s">
        <v>0</v>
      </c>
      <c r="H5" s="47">
        <f>H3+D12</f>
        <v>42024</v>
      </c>
      <c r="I5" s="48">
        <f>IF(($C$6-H5)&gt;=D13,D13,$C$6-H5)</f>
        <v>6</v>
      </c>
      <c r="J5" s="49">
        <f>IF(I5&lt;0,D13,D13-I5)</f>
        <v>2</v>
      </c>
    </row>
    <row r="6" spans="1:12" ht="19.5" customHeight="1" thickBot="1">
      <c r="A6" s="70">
        <v>5</v>
      </c>
      <c r="B6" s="64" t="s">
        <v>6</v>
      </c>
      <c r="C6" s="80">
        <f ca="1">TODAY()</f>
        <v>42030</v>
      </c>
      <c r="D6" s="80"/>
      <c r="E6" s="81"/>
      <c r="G6" s="42" t="s">
        <v>27</v>
      </c>
      <c r="H6" s="47">
        <f>H4+D14+D16</f>
        <v>42033</v>
      </c>
      <c r="I6" s="48">
        <f>IF(($C$6-H6)&gt;=D15-D16,D15-D16,$C$6-H6)</f>
        <v>-3</v>
      </c>
      <c r="J6" s="49">
        <f>IF(I6&lt;0,D15-D16,D15-D16-I6)</f>
        <v>18</v>
      </c>
      <c r="K6" s="4"/>
      <c r="L6" s="4"/>
    </row>
    <row r="7" spans="1:11" ht="25.5" customHeight="1" thickBot="1">
      <c r="A7" s="78" t="s">
        <v>28</v>
      </c>
      <c r="B7" s="79"/>
      <c r="C7" s="38" t="s">
        <v>7</v>
      </c>
      <c r="D7" s="38" t="s">
        <v>10</v>
      </c>
      <c r="E7" s="7" t="s">
        <v>30</v>
      </c>
      <c r="G7" s="43" t="s">
        <v>16</v>
      </c>
      <c r="H7" s="50">
        <f>H6+D17</f>
        <v>42039</v>
      </c>
      <c r="I7" s="51">
        <f>IF(($C$6-H7)&gt;=D18,D18,$C$6-H7)</f>
        <v>-9</v>
      </c>
      <c r="J7" s="52">
        <f>IF(I7&lt;0,D18,D18-I7)</f>
        <v>16</v>
      </c>
      <c r="K7" s="4"/>
    </row>
    <row r="8" spans="1:12" ht="16.5" customHeight="1">
      <c r="A8" s="8">
        <v>1</v>
      </c>
      <c r="B8" s="23" t="s">
        <v>8</v>
      </c>
      <c r="C8" s="9" t="s">
        <v>1</v>
      </c>
      <c r="D8" s="53">
        <v>42019</v>
      </c>
      <c r="E8" s="10" t="s">
        <v>20</v>
      </c>
      <c r="L8" s="4"/>
    </row>
    <row r="9" spans="1:12" ht="16.5" thickBot="1">
      <c r="A9" s="11">
        <v>2</v>
      </c>
      <c r="B9" s="24" t="s">
        <v>31</v>
      </c>
      <c r="C9" s="12" t="s">
        <v>2</v>
      </c>
      <c r="D9" s="54">
        <v>8</v>
      </c>
      <c r="E9" s="13" t="s">
        <v>20</v>
      </c>
      <c r="K9" s="4"/>
      <c r="L9" s="4"/>
    </row>
    <row r="10" spans="1:12" ht="25.5" customHeight="1">
      <c r="A10" s="14">
        <v>3</v>
      </c>
      <c r="B10" s="25" t="s">
        <v>38</v>
      </c>
      <c r="C10" s="15" t="s">
        <v>2</v>
      </c>
      <c r="D10" s="55">
        <v>5</v>
      </c>
      <c r="E10" s="16" t="s">
        <v>25</v>
      </c>
      <c r="G10" s="72"/>
      <c r="H10" s="72"/>
      <c r="K10" s="4"/>
      <c r="L10" s="4"/>
    </row>
    <row r="11" spans="1:12" ht="25.5" customHeight="1" thickBot="1">
      <c r="A11" s="17">
        <v>4</v>
      </c>
      <c r="B11" s="26" t="s">
        <v>29</v>
      </c>
      <c r="C11" s="18" t="s">
        <v>2</v>
      </c>
      <c r="D11" s="56">
        <v>1</v>
      </c>
      <c r="E11" s="19" t="s">
        <v>21</v>
      </c>
      <c r="G11" s="72"/>
      <c r="H11" s="72"/>
      <c r="K11" s="4"/>
      <c r="L11" s="4"/>
    </row>
    <row r="12" spans="1:8" ht="25.5" customHeight="1">
      <c r="A12" s="8">
        <v>5</v>
      </c>
      <c r="B12" s="27" t="s">
        <v>33</v>
      </c>
      <c r="C12" s="9" t="s">
        <v>2</v>
      </c>
      <c r="D12" s="57">
        <v>5</v>
      </c>
      <c r="E12" s="10" t="s">
        <v>22</v>
      </c>
      <c r="G12" s="72"/>
      <c r="H12" s="72"/>
    </row>
    <row r="13" spans="1:10" ht="26.25" thickBot="1">
      <c r="A13" s="11">
        <v>6</v>
      </c>
      <c r="B13" s="28" t="s">
        <v>32</v>
      </c>
      <c r="C13" s="12" t="s">
        <v>2</v>
      </c>
      <c r="D13" s="54">
        <v>8</v>
      </c>
      <c r="E13" s="13" t="s">
        <v>22</v>
      </c>
      <c r="G13" s="5"/>
      <c r="H13" s="67"/>
      <c r="I13" s="67"/>
      <c r="J13" s="67"/>
    </row>
    <row r="14" spans="1:8" ht="26.25" customHeight="1">
      <c r="A14" s="20">
        <v>7</v>
      </c>
      <c r="B14" s="27" t="s">
        <v>34</v>
      </c>
      <c r="C14" s="9" t="s">
        <v>2</v>
      </c>
      <c r="D14" s="57">
        <v>4</v>
      </c>
      <c r="E14" s="10" t="s">
        <v>23</v>
      </c>
      <c r="G14" s="72"/>
      <c r="H14" s="72"/>
    </row>
    <row r="15" spans="1:8" ht="25.5" customHeight="1">
      <c r="A15" s="21">
        <v>8</v>
      </c>
      <c r="B15" s="29" t="s">
        <v>36</v>
      </c>
      <c r="C15" s="6" t="s">
        <v>2</v>
      </c>
      <c r="D15" s="58">
        <v>23</v>
      </c>
      <c r="E15" s="22" t="s">
        <v>23</v>
      </c>
      <c r="G15" s="5"/>
      <c r="H15" s="5"/>
    </row>
    <row r="16" spans="1:8" ht="25.5" customHeight="1" thickBot="1">
      <c r="A16" s="11">
        <v>9</v>
      </c>
      <c r="B16" s="28" t="s">
        <v>35</v>
      </c>
      <c r="C16" s="12" t="s">
        <v>2</v>
      </c>
      <c r="D16" s="54">
        <v>5</v>
      </c>
      <c r="E16" s="13" t="s">
        <v>23</v>
      </c>
      <c r="G16" s="72"/>
      <c r="H16" s="72"/>
    </row>
    <row r="17" spans="1:8" ht="25.5">
      <c r="A17" s="8">
        <v>10</v>
      </c>
      <c r="B17" s="27" t="s">
        <v>37</v>
      </c>
      <c r="C17" s="9" t="s">
        <v>2</v>
      </c>
      <c r="D17" s="57">
        <v>6</v>
      </c>
      <c r="E17" s="10" t="s">
        <v>24</v>
      </c>
      <c r="G17" s="72"/>
      <c r="H17" s="72"/>
    </row>
    <row r="18" spans="1:5" ht="16.5" thickBot="1">
      <c r="A18" s="11">
        <v>11</v>
      </c>
      <c r="B18" s="28" t="s">
        <v>26</v>
      </c>
      <c r="C18" s="12" t="s">
        <v>2</v>
      </c>
      <c r="D18" s="54">
        <v>16</v>
      </c>
      <c r="E18" s="13" t="s">
        <v>24</v>
      </c>
    </row>
    <row r="19" spans="1:7" ht="12.75">
      <c r="A19" s="30"/>
      <c r="B19" s="31"/>
      <c r="C19" s="31"/>
      <c r="D19" s="31"/>
      <c r="E19" s="32"/>
      <c r="G19" s="3"/>
    </row>
    <row r="20" spans="1:7" ht="12.75">
      <c r="A20" s="33"/>
      <c r="B20" s="5"/>
      <c r="C20" s="5"/>
      <c r="D20" s="5"/>
      <c r="E20" s="34"/>
      <c r="G20" s="3"/>
    </row>
    <row r="21" spans="1:7" ht="12.75">
      <c r="A21" s="33"/>
      <c r="B21" s="5"/>
      <c r="C21" s="5"/>
      <c r="D21" s="5"/>
      <c r="E21" s="34"/>
      <c r="G21" s="68"/>
    </row>
    <row r="22" spans="1:7" ht="12.75">
      <c r="A22" s="33"/>
      <c r="B22" s="5"/>
      <c r="C22" s="5"/>
      <c r="D22" s="5"/>
      <c r="E22" s="34"/>
      <c r="G22" s="5"/>
    </row>
    <row r="23" spans="1:7" ht="12.75">
      <c r="A23" s="33"/>
      <c r="B23" s="5"/>
      <c r="C23" s="5"/>
      <c r="D23" s="5"/>
      <c r="E23" s="34"/>
      <c r="G23" s="66"/>
    </row>
    <row r="24" spans="1:5" ht="12.75">
      <c r="A24" s="33"/>
      <c r="B24" s="5"/>
      <c r="C24" s="5"/>
      <c r="D24" s="5"/>
      <c r="E24" s="34"/>
    </row>
    <row r="25" spans="1:5" ht="12.75">
      <c r="A25" s="33"/>
      <c r="B25" s="5"/>
      <c r="C25" s="5"/>
      <c r="D25" s="5"/>
      <c r="E25" s="34"/>
    </row>
    <row r="26" spans="1:5" ht="12.75">
      <c r="A26" s="33"/>
      <c r="B26" s="5"/>
      <c r="C26" s="5"/>
      <c r="D26" s="5"/>
      <c r="E26" s="34"/>
    </row>
    <row r="27" spans="1:5" ht="12.75">
      <c r="A27" s="33"/>
      <c r="B27" s="5"/>
      <c r="C27" s="5"/>
      <c r="D27" s="5"/>
      <c r="E27" s="34"/>
    </row>
    <row r="28" spans="1:5" ht="12.75">
      <c r="A28" s="33"/>
      <c r="B28" s="5"/>
      <c r="C28" s="5"/>
      <c r="D28" s="5"/>
      <c r="E28" s="34"/>
    </row>
    <row r="29" spans="1:5" ht="12.75">
      <c r="A29" s="33"/>
      <c r="B29" s="5"/>
      <c r="C29" s="5"/>
      <c r="D29" s="5"/>
      <c r="E29" s="34"/>
    </row>
    <row r="30" spans="1:5" ht="12.75">
      <c r="A30" s="33"/>
      <c r="B30" s="5"/>
      <c r="C30" s="5"/>
      <c r="D30" s="5"/>
      <c r="E30" s="34"/>
    </row>
    <row r="31" spans="1:5" ht="12.75">
      <c r="A31" s="33"/>
      <c r="B31" s="5"/>
      <c r="C31" s="5"/>
      <c r="D31" s="5"/>
      <c r="E31" s="34"/>
    </row>
    <row r="32" spans="1:5" ht="12.75">
      <c r="A32" s="33"/>
      <c r="B32" s="5"/>
      <c r="C32" s="5"/>
      <c r="D32" s="5"/>
      <c r="E32" s="34"/>
    </row>
    <row r="33" spans="1:5" ht="12.75">
      <c r="A33" s="33"/>
      <c r="B33" s="5"/>
      <c r="C33" s="5"/>
      <c r="D33" s="5"/>
      <c r="E33" s="34"/>
    </row>
    <row r="34" spans="1:5" ht="12.75">
      <c r="A34" s="33"/>
      <c r="B34" s="5"/>
      <c r="C34" s="5"/>
      <c r="D34" s="5"/>
      <c r="E34" s="34"/>
    </row>
    <row r="35" spans="1:5" ht="12.75">
      <c r="A35" s="33"/>
      <c r="B35" s="5"/>
      <c r="C35" s="5"/>
      <c r="D35" s="5"/>
      <c r="E35" s="34"/>
    </row>
    <row r="36" spans="1:5" ht="13.5" thickBot="1">
      <c r="A36" s="35"/>
      <c r="B36" s="36"/>
      <c r="C36" s="36"/>
      <c r="D36" s="36"/>
      <c r="E36" s="37"/>
    </row>
  </sheetData>
  <mergeCells count="8">
    <mergeCell ref="G1:J1"/>
    <mergeCell ref="A1:E1"/>
    <mergeCell ref="C2:E2"/>
    <mergeCell ref="A7:B7"/>
    <mergeCell ref="C6:E6"/>
    <mergeCell ref="C5:E5"/>
    <mergeCell ref="C4:E4"/>
    <mergeCell ref="C3:E3"/>
  </mergeCells>
  <printOptions/>
  <pageMargins left="0.7875" right="0.19652777777777777" top="0.7875" bottom="0.19652777777777777" header="0.5118055555555556" footer="0.5118055555555556"/>
  <pageSetup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78" zoomScaleNormal="78" workbookViewId="0" topLeftCell="A1">
      <selection activeCell="A40" sqref="A40"/>
    </sheetView>
  </sheetViews>
  <sheetFormatPr defaultColWidth="9.140625" defaultRowHeight="12.75"/>
  <cols>
    <col min="1" max="1" width="3.421875" style="0" customWidth="1"/>
    <col min="2" max="2" width="49.7109375" style="0" customWidth="1"/>
    <col min="3" max="3" width="8.57421875" style="0" customWidth="1"/>
    <col min="4" max="4" width="10.00390625" style="0" customWidth="1"/>
    <col min="5" max="5" width="10.7109375" style="0" customWidth="1"/>
    <col min="6" max="6" width="1.7109375" style="0" customWidth="1"/>
    <col min="7" max="7" width="26.140625" style="0" customWidth="1"/>
    <col min="8" max="8" width="21.8515625" style="0" bestFit="1" customWidth="1"/>
    <col min="9" max="9" width="16.421875" style="0" bestFit="1" customWidth="1"/>
    <col min="10" max="10" width="18.140625" style="0" bestFit="1" customWidth="1"/>
  </cols>
  <sheetData>
    <row r="1" spans="1:11" ht="33" customHeight="1" thickBot="1">
      <c r="A1" s="75" t="s">
        <v>40</v>
      </c>
      <c r="B1" s="75"/>
      <c r="C1" s="75"/>
      <c r="D1" s="75"/>
      <c r="E1" s="75"/>
      <c r="G1" s="74" t="s">
        <v>39</v>
      </c>
      <c r="H1" s="74"/>
      <c r="I1" s="74"/>
      <c r="J1" s="74"/>
      <c r="K1" s="1"/>
    </row>
    <row r="2" spans="1:10" ht="20.25" thickBot="1">
      <c r="A2" s="71">
        <v>1</v>
      </c>
      <c r="B2" s="62" t="s">
        <v>4</v>
      </c>
      <c r="C2" s="76">
        <v>5001</v>
      </c>
      <c r="D2" s="76"/>
      <c r="E2" s="77"/>
      <c r="G2" s="39" t="s">
        <v>9</v>
      </c>
      <c r="H2" s="59" t="s">
        <v>17</v>
      </c>
      <c r="I2" s="60" t="s">
        <v>18</v>
      </c>
      <c r="J2" s="61" t="s">
        <v>19</v>
      </c>
    </row>
    <row r="3" spans="1:10" ht="20.25" customHeight="1">
      <c r="A3" s="69">
        <v>2</v>
      </c>
      <c r="B3" s="65" t="s">
        <v>5</v>
      </c>
      <c r="C3" s="84" t="s">
        <v>3</v>
      </c>
      <c r="D3" s="84"/>
      <c r="E3" s="85"/>
      <c r="F3" s="2"/>
      <c r="G3" s="40" t="s">
        <v>14</v>
      </c>
      <c r="H3" s="44">
        <f>D8</f>
        <v>42019</v>
      </c>
      <c r="I3" s="45">
        <f>IF(($C$6-H3)&gt;=D9,D9,$C$6-H3)</f>
        <v>7</v>
      </c>
      <c r="J3" s="46">
        <f>IF(I3&lt;0,D9,D9-I3)</f>
        <v>1</v>
      </c>
    </row>
    <row r="4" spans="1:10" ht="20.25" customHeight="1">
      <c r="A4" s="69">
        <v>3</v>
      </c>
      <c r="B4" s="63" t="s">
        <v>11</v>
      </c>
      <c r="C4" s="82" t="s">
        <v>12</v>
      </c>
      <c r="D4" s="82"/>
      <c r="E4" s="83"/>
      <c r="G4" s="41" t="s">
        <v>15</v>
      </c>
      <c r="H4" s="47">
        <f>H3+D10</f>
        <v>42024</v>
      </c>
      <c r="I4" s="48">
        <f>IF(($C$6-H4)&gt;=(D9-D10+D11),(D9-D10+D11),$C$6-H4)</f>
        <v>2</v>
      </c>
      <c r="J4" s="49">
        <f>IF(I4&lt;0,(D9-D10+D11),(D9-D10+D11)-I4)</f>
        <v>2</v>
      </c>
    </row>
    <row r="5" spans="1:10" ht="20.25" customHeight="1">
      <c r="A5" s="69">
        <v>4</v>
      </c>
      <c r="B5" s="63" t="s">
        <v>13</v>
      </c>
      <c r="C5" s="82">
        <v>63</v>
      </c>
      <c r="D5" s="82"/>
      <c r="E5" s="83"/>
      <c r="G5" s="42" t="s">
        <v>0</v>
      </c>
      <c r="H5" s="47">
        <f>H3+D12</f>
        <v>42024</v>
      </c>
      <c r="I5" s="48">
        <f>IF(($C$6-H5)&gt;=D13,D13,$C$6-H5)</f>
        <v>2</v>
      </c>
      <c r="J5" s="49">
        <f>IF(I5&lt;0,D13,D13-I5)</f>
        <v>6</v>
      </c>
    </row>
    <row r="6" spans="1:12" ht="19.5" customHeight="1" thickBot="1">
      <c r="A6" s="70">
        <v>5</v>
      </c>
      <c r="B6" s="64" t="s">
        <v>6</v>
      </c>
      <c r="C6" s="86">
        <v>42026</v>
      </c>
      <c r="D6" s="86"/>
      <c r="E6" s="87"/>
      <c r="G6" s="42" t="s">
        <v>27</v>
      </c>
      <c r="H6" s="47">
        <f>H4+D14+D16</f>
        <v>42033</v>
      </c>
      <c r="I6" s="48">
        <f>IF(($C$6-H6)&gt;=D15-D16,D15-D16,$C$6-H6)</f>
        <v>-7</v>
      </c>
      <c r="J6" s="49">
        <f>IF(I6&lt;0,D15-D16,D15-D16-I6)</f>
        <v>18</v>
      </c>
      <c r="K6" s="4"/>
      <c r="L6" s="4"/>
    </row>
    <row r="7" spans="1:11" ht="25.5" customHeight="1" thickBot="1">
      <c r="A7" s="78" t="s">
        <v>28</v>
      </c>
      <c r="B7" s="79"/>
      <c r="C7" s="38" t="s">
        <v>7</v>
      </c>
      <c r="D7" s="38" t="s">
        <v>10</v>
      </c>
      <c r="E7" s="7" t="s">
        <v>30</v>
      </c>
      <c r="G7" s="43" t="s">
        <v>16</v>
      </c>
      <c r="H7" s="50">
        <f>H6+D17</f>
        <v>42039</v>
      </c>
      <c r="I7" s="51">
        <f>IF(($C$6-H7)&gt;=D18,D18,$C$6-H7)</f>
        <v>-13</v>
      </c>
      <c r="J7" s="52">
        <f>IF(I7&lt;0,D18,D18-I7)</f>
        <v>16</v>
      </c>
      <c r="K7" s="4"/>
    </row>
    <row r="8" spans="1:12" ht="16.5" customHeight="1">
      <c r="A8" s="8">
        <v>1</v>
      </c>
      <c r="B8" s="23" t="s">
        <v>8</v>
      </c>
      <c r="C8" s="9" t="s">
        <v>1</v>
      </c>
      <c r="D8" s="53">
        <v>42019</v>
      </c>
      <c r="E8" s="10" t="s">
        <v>20</v>
      </c>
      <c r="L8" s="4"/>
    </row>
    <row r="9" spans="1:12" ht="16.5" thickBot="1">
      <c r="A9" s="11">
        <v>2</v>
      </c>
      <c r="B9" s="24" t="s">
        <v>31</v>
      </c>
      <c r="C9" s="12" t="s">
        <v>2</v>
      </c>
      <c r="D9" s="54">
        <v>8</v>
      </c>
      <c r="E9" s="13" t="s">
        <v>20</v>
      </c>
      <c r="K9" s="4"/>
      <c r="L9" s="4"/>
    </row>
    <row r="10" spans="1:12" ht="25.5" customHeight="1">
      <c r="A10" s="14">
        <v>3</v>
      </c>
      <c r="B10" s="25" t="s">
        <v>38</v>
      </c>
      <c r="C10" s="15" t="s">
        <v>2</v>
      </c>
      <c r="D10" s="55">
        <v>5</v>
      </c>
      <c r="E10" s="16" t="s">
        <v>25</v>
      </c>
      <c r="G10" s="72"/>
      <c r="H10" s="72"/>
      <c r="K10" s="4"/>
      <c r="L10" s="4"/>
    </row>
    <row r="11" spans="1:12" ht="25.5" customHeight="1" thickBot="1">
      <c r="A11" s="17">
        <v>4</v>
      </c>
      <c r="B11" s="26" t="s">
        <v>29</v>
      </c>
      <c r="C11" s="18" t="s">
        <v>2</v>
      </c>
      <c r="D11" s="56">
        <v>1</v>
      </c>
      <c r="E11" s="19" t="s">
        <v>21</v>
      </c>
      <c r="G11" s="72"/>
      <c r="H11" s="72"/>
      <c r="K11" s="4"/>
      <c r="L11" s="4"/>
    </row>
    <row r="12" spans="1:8" ht="25.5" customHeight="1">
      <c r="A12" s="8">
        <v>5</v>
      </c>
      <c r="B12" s="27" t="s">
        <v>33</v>
      </c>
      <c r="C12" s="9" t="s">
        <v>2</v>
      </c>
      <c r="D12" s="57">
        <v>5</v>
      </c>
      <c r="E12" s="10" t="s">
        <v>22</v>
      </c>
      <c r="G12" s="72"/>
      <c r="H12" s="72"/>
    </row>
    <row r="13" spans="1:10" ht="26.25" thickBot="1">
      <c r="A13" s="11">
        <v>6</v>
      </c>
      <c r="B13" s="28" t="s">
        <v>32</v>
      </c>
      <c r="C13" s="12" t="s">
        <v>2</v>
      </c>
      <c r="D13" s="54">
        <v>8</v>
      </c>
      <c r="E13" s="13" t="s">
        <v>22</v>
      </c>
      <c r="G13" s="5"/>
      <c r="H13" s="67"/>
      <c r="I13" s="67"/>
      <c r="J13" s="67"/>
    </row>
    <row r="14" spans="1:8" ht="26.25" customHeight="1">
      <c r="A14" s="20">
        <v>7</v>
      </c>
      <c r="B14" s="27" t="s">
        <v>34</v>
      </c>
      <c r="C14" s="9" t="s">
        <v>2</v>
      </c>
      <c r="D14" s="57">
        <v>4</v>
      </c>
      <c r="E14" s="10" t="s">
        <v>23</v>
      </c>
      <c r="G14" s="72"/>
      <c r="H14" s="72"/>
    </row>
    <row r="15" spans="1:8" ht="25.5" customHeight="1">
      <c r="A15" s="21">
        <v>8</v>
      </c>
      <c r="B15" s="29" t="s">
        <v>36</v>
      </c>
      <c r="C15" s="6" t="s">
        <v>2</v>
      </c>
      <c r="D15" s="58">
        <v>23</v>
      </c>
      <c r="E15" s="22" t="s">
        <v>23</v>
      </c>
      <c r="G15" s="5"/>
      <c r="H15" s="73"/>
    </row>
    <row r="16" spans="1:8" ht="25.5" customHeight="1" thickBot="1">
      <c r="A16" s="11">
        <v>9</v>
      </c>
      <c r="B16" s="28" t="s">
        <v>35</v>
      </c>
      <c r="C16" s="12" t="s">
        <v>2</v>
      </c>
      <c r="D16" s="54">
        <v>5</v>
      </c>
      <c r="E16" s="13" t="s">
        <v>23</v>
      </c>
      <c r="G16" s="72"/>
      <c r="H16" s="72"/>
    </row>
    <row r="17" spans="1:8" ht="25.5">
      <c r="A17" s="8">
        <v>10</v>
      </c>
      <c r="B17" s="27" t="s">
        <v>37</v>
      </c>
      <c r="C17" s="9" t="s">
        <v>2</v>
      </c>
      <c r="D17" s="57">
        <v>6</v>
      </c>
      <c r="E17" s="10" t="s">
        <v>24</v>
      </c>
      <c r="G17" s="72"/>
      <c r="H17" s="72"/>
    </row>
    <row r="18" spans="1:5" ht="16.5" thickBot="1">
      <c r="A18" s="11">
        <v>11</v>
      </c>
      <c r="B18" s="28" t="s">
        <v>26</v>
      </c>
      <c r="C18" s="12" t="s">
        <v>2</v>
      </c>
      <c r="D18" s="54">
        <v>16</v>
      </c>
      <c r="E18" s="13" t="s">
        <v>24</v>
      </c>
    </row>
    <row r="19" spans="1:7" ht="12.75">
      <c r="A19" s="30"/>
      <c r="B19" s="31"/>
      <c r="C19" s="31"/>
      <c r="D19" s="31"/>
      <c r="E19" s="32"/>
      <c r="G19" s="3"/>
    </row>
    <row r="20" spans="1:7" ht="12.75">
      <c r="A20" s="33"/>
      <c r="B20" s="5"/>
      <c r="C20" s="5"/>
      <c r="D20" s="5"/>
      <c r="E20" s="34"/>
      <c r="G20" s="3"/>
    </row>
    <row r="21" spans="1:7" ht="12.75">
      <c r="A21" s="33"/>
      <c r="B21" s="5"/>
      <c r="C21" s="5"/>
      <c r="D21" s="5"/>
      <c r="E21" s="34"/>
      <c r="G21" s="68"/>
    </row>
    <row r="22" spans="1:7" ht="12.75">
      <c r="A22" s="33"/>
      <c r="B22" s="5"/>
      <c r="C22" s="5"/>
      <c r="D22" s="5"/>
      <c r="E22" s="34"/>
      <c r="G22" s="5"/>
    </row>
    <row r="23" spans="1:7" ht="12.75">
      <c r="A23" s="33"/>
      <c r="B23" s="5"/>
      <c r="C23" s="5"/>
      <c r="D23" s="5"/>
      <c r="E23" s="34"/>
      <c r="G23" s="66"/>
    </row>
    <row r="24" spans="1:5" ht="12.75">
      <c r="A24" s="33"/>
      <c r="B24" s="5"/>
      <c r="C24" s="5"/>
      <c r="D24" s="5"/>
      <c r="E24" s="34"/>
    </row>
    <row r="25" spans="1:5" ht="12.75">
      <c r="A25" s="33"/>
      <c r="B25" s="5"/>
      <c r="C25" s="5"/>
      <c r="D25" s="5"/>
      <c r="E25" s="34"/>
    </row>
    <row r="26" spans="1:5" ht="12.75">
      <c r="A26" s="33"/>
      <c r="B26" s="5"/>
      <c r="C26" s="5"/>
      <c r="D26" s="5"/>
      <c r="E26" s="34"/>
    </row>
    <row r="27" spans="1:5" ht="12.75">
      <c r="A27" s="33"/>
      <c r="B27" s="5"/>
      <c r="C27" s="5"/>
      <c r="D27" s="5"/>
      <c r="E27" s="34"/>
    </row>
    <row r="28" spans="1:5" ht="12.75">
      <c r="A28" s="33"/>
      <c r="B28" s="5"/>
      <c r="C28" s="5"/>
      <c r="D28" s="5"/>
      <c r="E28" s="34"/>
    </row>
    <row r="29" spans="1:5" ht="12.75">
      <c r="A29" s="33"/>
      <c r="B29" s="5"/>
      <c r="C29" s="5"/>
      <c r="D29" s="5"/>
      <c r="E29" s="34"/>
    </row>
    <row r="30" spans="1:5" ht="12.75">
      <c r="A30" s="33"/>
      <c r="B30" s="5"/>
      <c r="C30" s="5"/>
      <c r="D30" s="5"/>
      <c r="E30" s="34"/>
    </row>
    <row r="31" spans="1:5" ht="12.75">
      <c r="A31" s="33"/>
      <c r="B31" s="5"/>
      <c r="C31" s="5"/>
      <c r="D31" s="5"/>
      <c r="E31" s="34"/>
    </row>
    <row r="32" spans="1:5" ht="12.75">
      <c r="A32" s="33"/>
      <c r="B32" s="5"/>
      <c r="C32" s="5"/>
      <c r="D32" s="5"/>
      <c r="E32" s="34"/>
    </row>
    <row r="33" spans="1:5" ht="12.75">
      <c r="A33" s="33"/>
      <c r="B33" s="5"/>
      <c r="C33" s="5"/>
      <c r="D33" s="5"/>
      <c r="E33" s="34"/>
    </row>
    <row r="34" spans="1:5" ht="12.75">
      <c r="A34" s="33"/>
      <c r="B34" s="5"/>
      <c r="C34" s="5"/>
      <c r="D34" s="5"/>
      <c r="E34" s="34"/>
    </row>
    <row r="35" spans="1:5" ht="12.75">
      <c r="A35" s="33"/>
      <c r="B35" s="5"/>
      <c r="C35" s="5"/>
      <c r="D35" s="5"/>
      <c r="E35" s="34"/>
    </row>
    <row r="36" spans="1:5" ht="13.5" thickBot="1">
      <c r="A36" s="35"/>
      <c r="B36" s="36"/>
      <c r="C36" s="36"/>
      <c r="D36" s="36"/>
      <c r="E36" s="37"/>
    </row>
  </sheetData>
  <mergeCells count="8">
    <mergeCell ref="G1:J1"/>
    <mergeCell ref="A1:E1"/>
    <mergeCell ref="C2:E2"/>
    <mergeCell ref="A7:B7"/>
    <mergeCell ref="C6:E6"/>
    <mergeCell ref="C5:E5"/>
    <mergeCell ref="C4:E4"/>
    <mergeCell ref="C3:E3"/>
  </mergeCells>
  <printOptions/>
  <pageMargins left="0.7875" right="0.19652777777777777" top="0.7875" bottom="0.19652777777777777" header="0.5118055555555556" footer="0.5118055555555556"/>
  <pageSetup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Воробьев</cp:lastModifiedBy>
  <cp:lastPrinted>2011-09-23T07:59:27Z</cp:lastPrinted>
  <dcterms:modified xsi:type="dcterms:W3CDTF">2015-01-26T13:59:50Z</dcterms:modified>
  <cp:category/>
  <cp:version/>
  <cp:contentType/>
  <cp:contentStatus/>
</cp:coreProperties>
</file>