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D9" i="1"/>
  <c r="D8"/>
  <c r="D5"/>
  <c r="D11" s="1"/>
  <c r="D7"/>
  <c r="D6"/>
  <c r="D10" l="1"/>
  <c r="D13"/>
  <c r="D12"/>
</calcChain>
</file>

<file path=xl/sharedStrings.xml><?xml version="1.0" encoding="utf-8"?>
<sst xmlns="http://schemas.openxmlformats.org/spreadsheetml/2006/main" count="39" uniqueCount="37">
  <si>
    <t>Исходные данные</t>
  </si>
  <si>
    <t>Обозна-
чения</t>
  </si>
  <si>
    <t>Значения</t>
  </si>
  <si>
    <t>Ед. изм.</t>
  </si>
  <si>
    <r>
      <t>t</t>
    </r>
    <r>
      <rPr>
        <b/>
        <sz val="11"/>
        <color indexed="12"/>
        <rFont val="Arial"/>
        <family val="2"/>
        <charset val="204"/>
      </rPr>
      <t>=</t>
    </r>
  </si>
  <si>
    <t>°C</t>
  </si>
  <si>
    <t>Результаты расчетов</t>
  </si>
  <si>
    <t>Зна-
чения</t>
  </si>
  <si>
    <t>Ед.
изм.</t>
  </si>
  <si>
    <t>Объемная плотность</t>
  </si>
  <si>
    <t>ρ=</t>
  </si>
  <si>
    <t>μ=</t>
  </si>
  <si>
    <t>Удельная изобарная теплоемкость</t>
  </si>
  <si>
    <r>
      <t>C</t>
    </r>
    <r>
      <rPr>
        <b/>
        <vertAlign val="subscript"/>
        <sz val="11"/>
        <color indexed="10"/>
        <rFont val="Arial"/>
        <family val="2"/>
        <charset val="204"/>
      </rPr>
      <t>p</t>
    </r>
    <r>
      <rPr>
        <b/>
        <sz val="11"/>
        <color indexed="10"/>
        <rFont val="Arial"/>
        <family val="2"/>
        <charset val="204"/>
      </rPr>
      <t>=</t>
    </r>
  </si>
  <si>
    <t>λ=</t>
  </si>
  <si>
    <t>Число Прандтля</t>
  </si>
  <si>
    <t>Pr=</t>
  </si>
  <si>
    <r>
      <t>кг/м</t>
    </r>
    <r>
      <rPr>
        <b/>
        <vertAlign val="superscript"/>
        <sz val="11"/>
        <color indexed="10"/>
        <rFont val="Arial"/>
        <family val="2"/>
        <charset val="204"/>
      </rPr>
      <t>3</t>
    </r>
  </si>
  <si>
    <t>Па*с</t>
  </si>
  <si>
    <t>-</t>
  </si>
  <si>
    <r>
      <t>м</t>
    </r>
    <r>
      <rPr>
        <b/>
        <vertAlign val="superscript"/>
        <sz val="11"/>
        <color indexed="10"/>
        <rFont val="Arial"/>
        <family val="2"/>
        <charset val="204"/>
      </rPr>
      <t>2</t>
    </r>
    <r>
      <rPr>
        <b/>
        <sz val="11"/>
        <color indexed="10"/>
        <rFont val="Arial"/>
        <family val="2"/>
        <charset val="204"/>
      </rPr>
      <t>/с</t>
    </r>
  </si>
  <si>
    <t>ν=</t>
  </si>
  <si>
    <t>Динамический к-т вязкости</t>
  </si>
  <si>
    <t>К-т теплопроводности</t>
  </si>
  <si>
    <t>Кинематический к-т вязкости</t>
  </si>
  <si>
    <t>К-т объемного расширения</t>
  </si>
  <si>
    <t>β=</t>
  </si>
  <si>
    <t>1/К</t>
  </si>
  <si>
    <t>Дж/(кг*К)</t>
  </si>
  <si>
    <t>Вт/(м*К)</t>
  </si>
  <si>
    <t>К-т температуропроводности</t>
  </si>
  <si>
    <t>α=</t>
  </si>
  <si>
    <t>Т=</t>
  </si>
  <si>
    <t>К</t>
  </si>
  <si>
    <t>Температура по Цельсию</t>
  </si>
  <si>
    <t>Температура по Кельвину</t>
  </si>
  <si>
    <r>
      <t>Теплофизические свойства
сухого воздуха при давлении 101325</t>
    </r>
    <r>
      <rPr>
        <b/>
        <u/>
        <sz val="16"/>
        <color indexed="20"/>
        <rFont val="Arial"/>
        <family val="2"/>
        <charset val="204"/>
      </rPr>
      <t xml:space="preserve"> Па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</si>
</sst>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E+00"/>
  </numFmts>
  <fonts count="10">
    <font>
      <sz val="11"/>
      <color theme="1"/>
      <name val="Calibri"/>
      <family val="2"/>
      <charset val="204"/>
      <scheme val="minor"/>
    </font>
    <font>
      <b/>
      <u/>
      <sz val="16"/>
      <color indexed="20"/>
      <name val="Arial"/>
      <family val="2"/>
      <charset val="204"/>
    </font>
    <font>
      <sz val="10"/>
      <name val="Arial Cyr"/>
      <charset val="204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vertAlign val="subscript"/>
      <sz val="11"/>
      <color indexed="10"/>
      <name val="Arial"/>
      <family val="2"/>
      <charset val="204"/>
    </font>
    <font>
      <b/>
      <vertAlign val="superscript"/>
      <sz val="11"/>
      <color indexed="1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0" borderId="4" xfId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7" xfId="0" applyNumberFormat="1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165" fontId="9" fillId="3" borderId="6" xfId="0" applyNumberFormat="1" applyFont="1" applyFill="1" applyBorder="1" applyAlignment="1" applyProtection="1">
      <alignment horizontal="center" vertical="center" wrapText="1"/>
    </xf>
    <xf numFmtId="3" fontId="9" fillId="3" borderId="6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vertical="center"/>
      <protection hidden="1"/>
    </xf>
    <xf numFmtId="0" fontId="3" fillId="0" borderId="2" xfId="1" applyFont="1" applyBorder="1" applyAlignment="1" applyProtection="1">
      <alignment horizontal="left" vertical="center"/>
      <protection hidden="1"/>
    </xf>
  </cellXfs>
  <cellStyles count="2">
    <cellStyle name="Обычный" xfId="0" builtinId="0"/>
    <cellStyle name="Обычный_raschet-privoda-telezhki" xfId="1"/>
  </cellStyles>
  <dxfs count="1">
    <dxf>
      <font>
        <b/>
        <i val="0"/>
        <strike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A15" sqref="A15"/>
    </sheetView>
  </sheetViews>
  <sheetFormatPr defaultRowHeight="15"/>
  <cols>
    <col min="1" max="1" width="3" customWidth="1"/>
    <col min="2" max="2" width="38" customWidth="1"/>
    <col min="3" max="3" width="8" bestFit="1" customWidth="1"/>
    <col min="4" max="4" width="11" customWidth="1"/>
    <col min="5" max="5" width="9.85546875" customWidth="1"/>
  </cols>
  <sheetData>
    <row r="1" spans="1:5" ht="45" customHeight="1" thickBot="1">
      <c r="A1" s="31" t="s">
        <v>36</v>
      </c>
      <c r="B1" s="32"/>
      <c r="C1" s="32"/>
      <c r="D1" s="32"/>
      <c r="E1" s="32"/>
    </row>
    <row r="2" spans="1:5" ht="26.25" thickBot="1">
      <c r="A2" s="33" t="s">
        <v>0</v>
      </c>
      <c r="B2" s="34"/>
      <c r="C2" s="1" t="s">
        <v>1</v>
      </c>
      <c r="D2" s="1" t="s">
        <v>2</v>
      </c>
      <c r="E2" s="2" t="s">
        <v>3</v>
      </c>
    </row>
    <row r="3" spans="1:5" ht="16.5" customHeight="1" thickBot="1">
      <c r="A3" s="3">
        <v>1</v>
      </c>
      <c r="B3" s="4" t="s">
        <v>34</v>
      </c>
      <c r="C3" s="5" t="s">
        <v>4</v>
      </c>
      <c r="D3" s="25">
        <v>0</v>
      </c>
      <c r="E3" s="6" t="s">
        <v>5</v>
      </c>
    </row>
    <row r="4" spans="1:5" ht="26.25" thickBot="1">
      <c r="A4" s="33" t="s">
        <v>6</v>
      </c>
      <c r="B4" s="34"/>
      <c r="C4" s="1" t="s">
        <v>1</v>
      </c>
      <c r="D4" s="1" t="s">
        <v>7</v>
      </c>
      <c r="E4" s="2" t="s">
        <v>8</v>
      </c>
    </row>
    <row r="5" spans="1:5" ht="16.5" customHeight="1">
      <c r="A5" s="21">
        <v>2</v>
      </c>
      <c r="B5" s="22" t="s">
        <v>35</v>
      </c>
      <c r="C5" s="23" t="s">
        <v>32</v>
      </c>
      <c r="D5" s="26">
        <f>D3+273.15</f>
        <v>273.14999999999998</v>
      </c>
      <c r="E5" s="24" t="s">
        <v>33</v>
      </c>
    </row>
    <row r="6" spans="1:5" ht="16.5" customHeight="1">
      <c r="A6" s="7">
        <v>3</v>
      </c>
      <c r="B6" s="8" t="s">
        <v>9</v>
      </c>
      <c r="C6" s="9" t="s">
        <v>10</v>
      </c>
      <c r="D6" s="27">
        <f>353.0885/(D3+273.15)</f>
        <v>1.2926542192934287</v>
      </c>
      <c r="E6" s="16" t="s">
        <v>17</v>
      </c>
    </row>
    <row r="7" spans="1:5" ht="16.5" customHeight="1">
      <c r="A7" s="10">
        <v>4</v>
      </c>
      <c r="B7" s="11" t="s">
        <v>22</v>
      </c>
      <c r="C7" s="12" t="s">
        <v>11</v>
      </c>
      <c r="D7" s="28">
        <f>(7.06064681472347E-09*D3^3-0.0000217418543389576*D3^2+0.0482101987326381*D3+17.1625054185128)/1000000</f>
        <v>1.71625054185128E-5</v>
      </c>
      <c r="E7" s="17" t="s">
        <v>18</v>
      </c>
    </row>
    <row r="8" spans="1:5" ht="16.5" customHeight="1">
      <c r="A8" s="7">
        <v>5</v>
      </c>
      <c r="B8" s="11" t="s">
        <v>12</v>
      </c>
      <c r="C8" s="12" t="s">
        <v>13</v>
      </c>
      <c r="D8" s="29">
        <f>1.81359472734094E-10*D3^4-5.87507811990248E-07*D3^3+0.000578428942965047*D3^2+0.00743322055343565*D3+1005.64463836247</f>
        <v>1005.64463836247</v>
      </c>
      <c r="E8" s="17" t="s">
        <v>28</v>
      </c>
    </row>
    <row r="9" spans="1:5" ht="16.5" customHeight="1">
      <c r="A9" s="10">
        <v>6</v>
      </c>
      <c r="B9" s="11" t="s">
        <v>23</v>
      </c>
      <c r="C9" s="12" t="s">
        <v>14</v>
      </c>
      <c r="D9" s="28">
        <f>(9.34273884650736E-10*D3^3-2.53697754410552E-06*D3^2+0.00732841363832881*D3+2.41822263249161)/100</f>
        <v>2.4182226324916099E-2</v>
      </c>
      <c r="E9" s="17" t="s">
        <v>29</v>
      </c>
    </row>
    <row r="10" spans="1:5" ht="16.5" customHeight="1">
      <c r="A10" s="7">
        <v>7</v>
      </c>
      <c r="B10" s="11" t="s">
        <v>24</v>
      </c>
      <c r="C10" s="12" t="s">
        <v>21</v>
      </c>
      <c r="D10" s="28">
        <f>D7/D6</f>
        <v>1.3276949985815937E-5</v>
      </c>
      <c r="E10" s="17" t="s">
        <v>20</v>
      </c>
    </row>
    <row r="11" spans="1:5" ht="16.5" customHeight="1">
      <c r="A11" s="10">
        <v>8</v>
      </c>
      <c r="B11" s="19" t="s">
        <v>25</v>
      </c>
      <c r="C11" s="12" t="s">
        <v>26</v>
      </c>
      <c r="D11" s="28">
        <f>1/D5</f>
        <v>3.6609921288669233E-3</v>
      </c>
      <c r="E11" s="20" t="s">
        <v>27</v>
      </c>
    </row>
    <row r="12" spans="1:5" ht="16.5" customHeight="1">
      <c r="A12" s="7">
        <v>9</v>
      </c>
      <c r="B12" s="11" t="s">
        <v>30</v>
      </c>
      <c r="C12" s="12" t="s">
        <v>31</v>
      </c>
      <c r="D12" s="28">
        <f>D9/D8/D6</f>
        <v>1.8602416803786789E-5</v>
      </c>
      <c r="E12" s="17" t="s">
        <v>20</v>
      </c>
    </row>
    <row r="13" spans="1:5" ht="16.5" customHeight="1" thickBot="1">
      <c r="A13" s="13">
        <v>10</v>
      </c>
      <c r="B13" s="14" t="s">
        <v>15</v>
      </c>
      <c r="C13" s="15" t="s">
        <v>16</v>
      </c>
      <c r="D13" s="30">
        <f>D7*D8/D9</f>
        <v>0.71372177743664045</v>
      </c>
      <c r="E13" s="18" t="s">
        <v>19</v>
      </c>
    </row>
  </sheetData>
  <mergeCells count="3">
    <mergeCell ref="A1:E1"/>
    <mergeCell ref="A2:B2"/>
    <mergeCell ref="A4:B4"/>
  </mergeCells>
  <conditionalFormatting sqref="D3">
    <cfRule type="cellIs" dxfId="0" priority="1" operator="notBetween">
      <formula>-73.15</formula>
      <formula>1226.85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2020-03-12T13:17:57Z</dcterms:modified>
</cp:coreProperties>
</file>