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" sheetId="4" r:id="rId1"/>
  </sheets>
  <definedNames>
    <definedName name="_xlnm.Print_Area" localSheetId="0">'1'!$A$2:$E$27</definedName>
  </definedNames>
  <calcPr calcId="125725"/>
</workbook>
</file>

<file path=xl/calcChain.xml><?xml version="1.0" encoding="utf-8"?>
<calcChain xmlns="http://schemas.openxmlformats.org/spreadsheetml/2006/main">
  <c r="D26" i="4"/>
  <c r="D13"/>
  <c r="D12"/>
  <c r="D19" s="1"/>
  <c r="C4"/>
  <c r="D14" l="1"/>
  <c r="D16"/>
  <c r="D15"/>
  <c r="D17"/>
  <c r="D20" l="1"/>
  <c r="D18"/>
  <c r="D21" l="1"/>
  <c r="D24" s="1"/>
  <c r="D25" s="1"/>
  <c r="D27" s="1"/>
  <c r="D28" s="1"/>
  <c r="D29" s="1"/>
  <c r="D22"/>
  <c r="D23" s="1"/>
</calcChain>
</file>

<file path=xl/comments1.xml><?xml version="1.0" encoding="utf-8"?>
<comments xmlns="http://schemas.openxmlformats.org/spreadsheetml/2006/main">
  <authors>
    <author>Автор</author>
  </authors>
  <commentList>
    <comment ref="D5" authorId="0">
      <text>
        <r>
          <rPr>
            <b/>
            <sz val="8"/>
            <color indexed="81"/>
            <rFont val="Tahoma"/>
            <family val="2"/>
            <charset val="204"/>
          </rPr>
          <t>Только для схем:
1а, 1б.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<sst xmlns="http://schemas.openxmlformats.org/spreadsheetml/2006/main" count="88" uniqueCount="76">
  <si>
    <t>Теплоотдача у плоской поверхности тела в
"неограниченной" воздушной среде</t>
  </si>
  <si>
    <t>№
п/п</t>
  </si>
  <si>
    <t>Наименования параметров
и переменных</t>
  </si>
  <si>
    <t>Обозна-
чения</t>
  </si>
  <si>
    <t xml:space="preserve">Значения </t>
  </si>
  <si>
    <t>Ед. изм.</t>
  </si>
  <si>
    <t>Исходные данные:</t>
  </si>
  <si>
    <t>№ строки</t>
  </si>
  <si>
    <t>Номер схемы теплообмена</t>
  </si>
  <si>
    <t>Скорость воздуха вдоль длины поверхности</t>
  </si>
  <si>
    <r>
      <t>w</t>
    </r>
    <r>
      <rPr>
        <b/>
        <sz val="11"/>
        <color indexed="12"/>
        <rFont val="Arial"/>
        <family val="2"/>
        <charset val="204"/>
      </rPr>
      <t>=</t>
    </r>
  </si>
  <si>
    <t>м/с</t>
  </si>
  <si>
    <t>Номер схемы</t>
  </si>
  <si>
    <t>Температура окружающего воздуха</t>
  </si>
  <si>
    <r>
      <t>t</t>
    </r>
    <r>
      <rPr>
        <b/>
        <vertAlign val="subscript"/>
        <sz val="11"/>
        <color indexed="12"/>
        <rFont val="Arial"/>
        <family val="2"/>
        <charset val="204"/>
      </rPr>
      <t>в</t>
    </r>
    <r>
      <rPr>
        <b/>
        <sz val="11"/>
        <color indexed="12"/>
        <rFont val="Arial"/>
        <family val="2"/>
        <charset val="204"/>
      </rPr>
      <t>=</t>
    </r>
  </si>
  <si>
    <t>°C</t>
  </si>
  <si>
    <t>Схема 1а,   Схема 1б</t>
  </si>
  <si>
    <t>Температура поверхности</t>
  </si>
  <si>
    <r>
      <t>t</t>
    </r>
    <r>
      <rPr>
        <b/>
        <vertAlign val="subscript"/>
        <sz val="11"/>
        <color indexed="12"/>
        <rFont val="Arial"/>
        <family val="2"/>
        <charset val="204"/>
      </rPr>
      <t>п</t>
    </r>
    <r>
      <rPr>
        <b/>
        <sz val="11"/>
        <color indexed="12"/>
        <rFont val="Arial"/>
        <family val="2"/>
        <charset val="204"/>
      </rPr>
      <t>=</t>
    </r>
  </si>
  <si>
    <t>Схема 2а,   Схема 2б</t>
  </si>
  <si>
    <t>Степень черноты поверхности</t>
  </si>
  <si>
    <r>
      <t>ε</t>
    </r>
    <r>
      <rPr>
        <b/>
        <sz val="11"/>
        <color indexed="12"/>
        <rFont val="Arial"/>
        <family val="2"/>
        <charset val="204"/>
      </rPr>
      <t>=</t>
    </r>
  </si>
  <si>
    <t>-</t>
  </si>
  <si>
    <t>Схема 3а,   Схема 3б</t>
  </si>
  <si>
    <t>Ширина поверхности</t>
  </si>
  <si>
    <t>B=</t>
  </si>
  <si>
    <t>м</t>
  </si>
  <si>
    <t>Схема 4а,   Схема 4б</t>
  </si>
  <si>
    <r>
      <t xml:space="preserve">Длина </t>
    </r>
    <r>
      <rPr>
        <b/>
        <sz val="11"/>
        <color indexed="12"/>
        <rFont val="Arial Cyr"/>
        <family val="2"/>
        <charset val="204"/>
      </rPr>
      <t>поверхности</t>
    </r>
  </si>
  <si>
    <t>L=</t>
  </si>
  <si>
    <t>Результаты расчетов:</t>
  </si>
  <si>
    <r>
      <t xml:space="preserve">Определяющая температура </t>
    </r>
    <r>
      <rPr>
        <b/>
        <sz val="8"/>
        <rFont val="Arial"/>
        <family val="2"/>
        <charset val="204"/>
      </rPr>
      <t>(-70°C&lt;t</t>
    </r>
    <r>
      <rPr>
        <b/>
        <vertAlign val="subscript"/>
        <sz val="8"/>
        <rFont val="Arial"/>
        <family val="2"/>
        <charset val="204"/>
      </rPr>
      <t>о</t>
    </r>
    <r>
      <rPr>
        <b/>
        <sz val="8"/>
        <rFont val="Arial"/>
        <family val="2"/>
        <charset val="204"/>
      </rPr>
      <t>&lt;+1200°C !!!)</t>
    </r>
  </si>
  <si>
    <r>
      <t>t</t>
    </r>
    <r>
      <rPr>
        <b/>
        <vertAlign val="subscript"/>
        <sz val="11"/>
        <rFont val="Arial"/>
        <family val="2"/>
        <charset val="204"/>
      </rPr>
      <t>о</t>
    </r>
    <r>
      <rPr>
        <b/>
        <sz val="11"/>
        <rFont val="Arial"/>
        <family val="2"/>
        <charset val="204"/>
      </rPr>
      <t>=</t>
    </r>
  </si>
  <si>
    <t>Определяющий размер поверхности</t>
  </si>
  <si>
    <r>
      <t>l</t>
    </r>
    <r>
      <rPr>
        <b/>
        <vertAlign val="subscript"/>
        <sz val="11"/>
        <rFont val="Arial"/>
        <family val="2"/>
        <charset val="204"/>
      </rPr>
      <t>о</t>
    </r>
    <r>
      <rPr>
        <b/>
        <sz val="11"/>
        <rFont val="Arial"/>
        <family val="2"/>
        <charset val="204"/>
      </rPr>
      <t>=</t>
    </r>
  </si>
  <si>
    <r>
      <t xml:space="preserve">Плотность воздуха </t>
    </r>
    <r>
      <rPr>
        <b/>
        <sz val="8"/>
        <rFont val="Arial"/>
        <family val="2"/>
        <charset val="204"/>
      </rPr>
      <t>(при t</t>
    </r>
    <r>
      <rPr>
        <b/>
        <vertAlign val="subscript"/>
        <sz val="8"/>
        <rFont val="Arial"/>
        <family val="2"/>
        <charset val="204"/>
      </rPr>
      <t>о</t>
    </r>
    <r>
      <rPr>
        <b/>
        <sz val="8"/>
        <rFont val="Arial"/>
        <family val="2"/>
        <charset val="204"/>
      </rPr>
      <t>)</t>
    </r>
  </si>
  <si>
    <t>ρ=</t>
  </si>
  <si>
    <r>
      <t>кг/м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</si>
  <si>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Динамический к-т вязкости воздуха </t>
    </r>
    <r>
      <rPr>
        <b/>
        <sz val="8"/>
        <rFont val="Arial"/>
        <family val="2"/>
        <charset val="204"/>
      </rPr>
      <t>(при t</t>
    </r>
    <r>
      <rPr>
        <b/>
        <vertAlign val="subscript"/>
        <sz val="8"/>
        <rFont val="Arial"/>
        <family val="2"/>
        <charset val="204"/>
      </rPr>
      <t>о</t>
    </r>
    <r>
      <rPr>
        <b/>
        <sz val="8"/>
        <rFont val="Arial"/>
        <family val="2"/>
        <charset val="204"/>
      </rPr>
      <t>)</t>
    </r>
  </si>
  <si>
    <t>μ=</t>
  </si>
  <si>
    <t>Па*с</t>
  </si>
  <si>
    <r>
      <t xml:space="preserve">Удельная изобарная теплоемкость воздуха </t>
    </r>
    <r>
      <rPr>
        <b/>
        <sz val="8"/>
        <rFont val="Arial"/>
        <family val="2"/>
        <charset val="204"/>
      </rPr>
      <t>(при t</t>
    </r>
    <r>
      <rPr>
        <b/>
        <vertAlign val="subscript"/>
        <sz val="8"/>
        <rFont val="Arial"/>
        <family val="2"/>
        <charset val="204"/>
      </rPr>
      <t>о</t>
    </r>
    <r>
      <rPr>
        <b/>
        <sz val="8"/>
        <rFont val="Arial"/>
        <family val="2"/>
        <charset val="204"/>
      </rPr>
      <t>)</t>
    </r>
  </si>
  <si>
    <r>
      <t>C</t>
    </r>
    <r>
      <rPr>
        <b/>
        <vertAlign val="subscript"/>
        <sz val="11"/>
        <rFont val="Arial"/>
        <family val="2"/>
        <charset val="204"/>
      </rPr>
      <t>p</t>
    </r>
    <r>
      <rPr>
        <b/>
        <sz val="11"/>
        <rFont val="Arial"/>
        <family val="2"/>
        <charset val="204"/>
      </rPr>
      <t>=</t>
    </r>
  </si>
  <si>
    <t>Дж/(кг*К)</t>
  </si>
  <si>
    <r>
      <t xml:space="preserve">К-т теплопроводности воздуха </t>
    </r>
    <r>
      <rPr>
        <b/>
        <sz val="8"/>
        <rFont val="Arial"/>
        <family val="2"/>
        <charset val="204"/>
      </rPr>
      <t>(при t</t>
    </r>
    <r>
      <rPr>
        <b/>
        <vertAlign val="subscript"/>
        <sz val="8"/>
        <rFont val="Arial"/>
        <family val="2"/>
        <charset val="204"/>
      </rPr>
      <t>о</t>
    </r>
    <r>
      <rPr>
        <b/>
        <sz val="8"/>
        <rFont val="Arial"/>
        <family val="2"/>
        <charset val="204"/>
      </rPr>
      <t>)</t>
    </r>
  </si>
  <si>
    <t>λ=</t>
  </si>
  <si>
    <t>Вт/(м*К)</t>
  </si>
  <si>
    <r>
      <t xml:space="preserve">Кинематический к-т вязкости воздуха </t>
    </r>
    <r>
      <rPr>
        <b/>
        <sz val="8"/>
        <rFont val="Arial"/>
        <family val="2"/>
        <charset val="204"/>
      </rPr>
      <t>(при t</t>
    </r>
    <r>
      <rPr>
        <b/>
        <vertAlign val="subscript"/>
        <sz val="8"/>
        <rFont val="Arial"/>
        <family val="2"/>
        <charset val="204"/>
      </rPr>
      <t>о</t>
    </r>
    <r>
      <rPr>
        <b/>
        <sz val="8"/>
        <rFont val="Arial"/>
        <family val="2"/>
        <charset val="204"/>
      </rPr>
      <t>)</t>
    </r>
  </si>
  <si>
    <t>ν=</t>
  </si>
  <si>
    <r>
      <t>м</t>
    </r>
    <r>
      <rPr>
        <b/>
        <vertAlign val="superscript"/>
        <sz val="11"/>
        <rFont val="Arial"/>
        <family val="2"/>
        <charset val="204"/>
      </rPr>
      <t>2</t>
    </r>
    <r>
      <rPr>
        <b/>
        <sz val="11"/>
        <rFont val="Arial"/>
        <family val="2"/>
        <charset val="204"/>
      </rPr>
      <t>/с</t>
    </r>
  </si>
  <si>
    <r>
      <t xml:space="preserve">К-т объемного расширения воздуха </t>
    </r>
    <r>
      <rPr>
        <b/>
        <sz val="8"/>
        <rFont val="Arial"/>
        <family val="2"/>
        <charset val="204"/>
      </rPr>
      <t>(при t</t>
    </r>
    <r>
      <rPr>
        <b/>
        <vertAlign val="subscript"/>
        <sz val="8"/>
        <rFont val="Arial"/>
        <family val="2"/>
        <charset val="204"/>
      </rPr>
      <t>о</t>
    </r>
    <r>
      <rPr>
        <b/>
        <sz val="8"/>
        <rFont val="Arial"/>
        <family val="2"/>
        <charset val="204"/>
      </rPr>
      <t>)</t>
    </r>
  </si>
  <si>
    <t>β=</t>
  </si>
  <si>
    <t>1/К</t>
  </si>
  <si>
    <r>
      <t xml:space="preserve">Число Прандтля </t>
    </r>
    <r>
      <rPr>
        <b/>
        <sz val="8"/>
        <rFont val="Arial"/>
        <family val="2"/>
        <charset val="204"/>
      </rPr>
      <t>(при t</t>
    </r>
    <r>
      <rPr>
        <b/>
        <vertAlign val="subscript"/>
        <sz val="8"/>
        <rFont val="Arial"/>
        <family val="2"/>
        <charset val="204"/>
      </rPr>
      <t>о</t>
    </r>
    <r>
      <rPr>
        <b/>
        <sz val="8"/>
        <rFont val="Arial"/>
        <family val="2"/>
        <charset val="204"/>
      </rPr>
      <t>)</t>
    </r>
  </si>
  <si>
    <r>
      <t>Pr</t>
    </r>
    <r>
      <rPr>
        <b/>
        <sz val="11"/>
        <rFont val="Arial"/>
        <family val="2"/>
        <charset val="204"/>
      </rPr>
      <t>=</t>
    </r>
  </si>
  <si>
    <r>
      <t>Число Рейнольдса</t>
    </r>
    <r>
      <rPr>
        <b/>
        <sz val="8"/>
        <rFont val="Arial"/>
        <family val="2"/>
        <charset val="204"/>
      </rPr>
      <t xml:space="preserve"> (при t</t>
    </r>
    <r>
      <rPr>
        <b/>
        <vertAlign val="subscript"/>
        <sz val="8"/>
        <rFont val="Arial"/>
        <family val="2"/>
        <charset val="204"/>
      </rPr>
      <t>о</t>
    </r>
    <r>
      <rPr>
        <b/>
        <sz val="8"/>
        <rFont val="Arial"/>
        <family val="2"/>
        <charset val="204"/>
      </rPr>
      <t>)</t>
    </r>
  </si>
  <si>
    <t>Re=</t>
  </si>
  <si>
    <r>
      <t>Число Грасгофа</t>
    </r>
    <r>
      <rPr>
        <b/>
        <sz val="8"/>
        <rFont val="Arial"/>
        <family val="2"/>
        <charset val="204"/>
      </rPr>
      <t xml:space="preserve"> (при t</t>
    </r>
    <r>
      <rPr>
        <b/>
        <vertAlign val="subscript"/>
        <sz val="8"/>
        <rFont val="Arial"/>
        <family val="2"/>
        <charset val="204"/>
      </rPr>
      <t>о</t>
    </r>
    <r>
      <rPr>
        <b/>
        <sz val="8"/>
        <rFont val="Arial"/>
        <family val="2"/>
        <charset val="204"/>
      </rPr>
      <t>)</t>
    </r>
  </si>
  <si>
    <t>Gr=</t>
  </si>
  <si>
    <r>
      <t>Число Релея</t>
    </r>
    <r>
      <rPr>
        <b/>
        <sz val="8"/>
        <rFont val="Arial"/>
        <family val="2"/>
        <charset val="204"/>
      </rPr>
      <t xml:space="preserve"> (при t</t>
    </r>
    <r>
      <rPr>
        <b/>
        <vertAlign val="subscript"/>
        <sz val="8"/>
        <rFont val="Arial"/>
        <family val="2"/>
        <charset val="204"/>
      </rPr>
      <t>о</t>
    </r>
    <r>
      <rPr>
        <b/>
        <sz val="8"/>
        <rFont val="Arial"/>
        <family val="2"/>
        <charset val="204"/>
      </rPr>
      <t>)</t>
    </r>
  </si>
  <si>
    <t>Ra=</t>
  </si>
  <si>
    <r>
      <t xml:space="preserve">Число Нуссельта </t>
    </r>
    <r>
      <rPr>
        <b/>
        <sz val="8"/>
        <rFont val="Arial"/>
        <family val="2"/>
        <charset val="204"/>
      </rPr>
      <t>(при t</t>
    </r>
    <r>
      <rPr>
        <b/>
        <vertAlign val="subscript"/>
        <sz val="8"/>
        <rFont val="Arial"/>
        <family val="2"/>
        <charset val="204"/>
      </rPr>
      <t>о</t>
    </r>
    <r>
      <rPr>
        <b/>
        <sz val="8"/>
        <rFont val="Arial"/>
        <family val="2"/>
        <charset val="204"/>
      </rPr>
      <t>)</t>
    </r>
  </si>
  <si>
    <t>Nu=</t>
  </si>
  <si>
    <t>Коэффициент конвективной теплоотдачи</t>
  </si>
  <si>
    <r>
      <rPr>
        <b/>
        <i/>
        <sz val="11"/>
        <color rgb="FFFF0000"/>
        <rFont val="Arial"/>
        <family val="2"/>
        <charset val="204"/>
      </rPr>
      <t>α</t>
    </r>
    <r>
      <rPr>
        <b/>
        <vertAlign val="subscript"/>
        <sz val="11"/>
        <color rgb="FFFF0000"/>
        <rFont val="Arial"/>
        <family val="2"/>
        <charset val="204"/>
      </rPr>
      <t>к</t>
    </r>
    <r>
      <rPr>
        <b/>
        <sz val="11"/>
        <color rgb="FFFF0000"/>
        <rFont val="Arial"/>
        <family val="2"/>
        <charset val="204"/>
      </rPr>
      <t>=</t>
    </r>
  </si>
  <si>
    <r>
      <t>Вт/(м</t>
    </r>
    <r>
      <rPr>
        <b/>
        <vertAlign val="superscript"/>
        <sz val="11"/>
        <color rgb="FFFF0000"/>
        <rFont val="Arial"/>
        <family val="2"/>
        <charset val="204"/>
      </rPr>
      <t>2</t>
    </r>
    <r>
      <rPr>
        <b/>
        <sz val="11"/>
        <color rgb="FFFF0000"/>
        <rFont val="Arial"/>
        <family val="2"/>
        <charset val="204"/>
      </rPr>
      <t>*К)</t>
    </r>
  </si>
  <si>
    <t>Коэффициент радиационной теплоотдачи</t>
  </si>
  <si>
    <r>
      <rPr>
        <b/>
        <i/>
        <sz val="11"/>
        <color rgb="FFFF0000"/>
        <rFont val="Arial"/>
        <family val="2"/>
        <charset val="204"/>
      </rPr>
      <t>α</t>
    </r>
    <r>
      <rPr>
        <b/>
        <vertAlign val="subscript"/>
        <sz val="11"/>
        <color rgb="FFFF0000"/>
        <rFont val="Arial"/>
        <family val="2"/>
        <charset val="204"/>
      </rPr>
      <t>р</t>
    </r>
    <r>
      <rPr>
        <b/>
        <sz val="11"/>
        <color rgb="FFFF0000"/>
        <rFont val="Arial"/>
        <family val="2"/>
        <charset val="204"/>
      </rPr>
      <t>=</t>
    </r>
  </si>
  <si>
    <t>Суммарный коэффициент теплоотдачи</t>
  </si>
  <si>
    <r>
      <rPr>
        <b/>
        <i/>
        <sz val="11"/>
        <color rgb="FFFF0000"/>
        <rFont val="Arial"/>
        <family val="2"/>
        <charset val="204"/>
      </rPr>
      <t>α</t>
    </r>
    <r>
      <rPr>
        <b/>
        <sz val="11"/>
        <color rgb="FFFF0000"/>
        <rFont val="Arial"/>
        <family val="2"/>
        <charset val="204"/>
      </rPr>
      <t>=</t>
    </r>
  </si>
  <si>
    <t>Удельная мощность теплового потока</t>
  </si>
  <si>
    <r>
      <t>q</t>
    </r>
    <r>
      <rPr>
        <b/>
        <sz val="11"/>
        <color rgb="FFFF0000"/>
        <rFont val="Arial"/>
        <family val="2"/>
        <charset val="204"/>
      </rPr>
      <t>=</t>
    </r>
  </si>
  <si>
    <r>
      <t>Вт/м</t>
    </r>
    <r>
      <rPr>
        <b/>
        <vertAlign val="superscript"/>
        <sz val="11"/>
        <color rgb="FFFF0000"/>
        <rFont val="Arial"/>
        <family val="2"/>
        <charset val="204"/>
      </rPr>
      <t>2</t>
    </r>
  </si>
  <si>
    <t>Полная мощность теплового потока</t>
  </si>
  <si>
    <r>
      <t>Q</t>
    </r>
    <r>
      <rPr>
        <b/>
        <sz val="11"/>
        <color rgb="FFFF0000"/>
        <rFont val="Arial"/>
        <family val="2"/>
        <charset val="204"/>
      </rPr>
      <t>=</t>
    </r>
  </si>
  <si>
    <r>
      <t>Вт</t>
    </r>
    <r>
      <rPr>
        <sz val="11"/>
        <color theme="1"/>
        <rFont val="Calibri"/>
        <family val="2"/>
        <charset val="204"/>
        <scheme val="minor"/>
      </rPr>
      <t/>
    </r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</si>
</sst>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.000"/>
    <numFmt numFmtId="166" formatCode="#,##0.0"/>
    <numFmt numFmtId="167" formatCode="0.000E+00"/>
    <numFmt numFmtId="168" formatCode="0.000"/>
  </numFmts>
  <fonts count="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u/>
      <sz val="16"/>
      <color indexed="20"/>
      <name val="Arial Cyr"/>
      <charset val="204"/>
    </font>
    <font>
      <b/>
      <u/>
      <sz val="16"/>
      <color indexed="17"/>
      <name val="Arial Cyr"/>
      <charset val="204"/>
    </font>
    <font>
      <b/>
      <sz val="8"/>
      <color indexed="14"/>
      <name val="Arial Black"/>
      <family val="2"/>
    </font>
    <font>
      <b/>
      <sz val="12"/>
      <color indexed="14"/>
      <name val="Arial Black"/>
      <family val="2"/>
    </font>
    <font>
      <b/>
      <i/>
      <u/>
      <sz val="12"/>
      <color indexed="14"/>
      <name val="Arial Black"/>
      <family val="2"/>
      <charset val="204"/>
    </font>
    <font>
      <b/>
      <sz val="11"/>
      <color indexed="12"/>
      <name val="Arial Cyr"/>
      <family val="2"/>
      <charset val="204"/>
    </font>
    <font>
      <sz val="10"/>
      <name val="Arial"/>
      <family val="2"/>
      <charset val="204"/>
    </font>
    <font>
      <b/>
      <sz val="11"/>
      <color indexed="12"/>
      <name val="Arial"/>
      <family val="2"/>
      <charset val="204"/>
    </font>
    <font>
      <b/>
      <sz val="11"/>
      <color indexed="12"/>
      <name val="Arial Cyr"/>
      <charset val="204"/>
    </font>
    <font>
      <sz val="10"/>
      <color rgb="FF0070C0"/>
      <name val="Arial Cyr"/>
      <charset val="204"/>
    </font>
    <font>
      <b/>
      <vertAlign val="subscript"/>
      <sz val="11"/>
      <color indexed="12"/>
      <name val="Arial"/>
      <family val="2"/>
      <charset val="204"/>
    </font>
    <font>
      <b/>
      <sz val="11"/>
      <name val="Arial"/>
      <family val="2"/>
      <charset val="204"/>
    </font>
    <font>
      <b/>
      <sz val="8"/>
      <name val="Arial"/>
      <family val="2"/>
      <charset val="204"/>
    </font>
    <font>
      <b/>
      <vertAlign val="subscript"/>
      <sz val="8"/>
      <name val="Arial"/>
      <family val="2"/>
      <charset val="204"/>
    </font>
    <font>
      <b/>
      <vertAlign val="subscript"/>
      <sz val="11"/>
      <name val="Arial"/>
      <family val="2"/>
      <charset val="204"/>
    </font>
    <font>
      <b/>
      <sz val="11"/>
      <name val="Arial Cyr"/>
      <family val="2"/>
      <charset val="204"/>
    </font>
    <font>
      <b/>
      <vertAlign val="superscript"/>
      <sz val="1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1"/>
      <color rgb="FFFF0000"/>
      <name val="Arial"/>
      <family val="2"/>
      <charset val="204"/>
    </font>
    <font>
      <b/>
      <vertAlign val="subscript"/>
      <sz val="11"/>
      <color rgb="FFFF0000"/>
      <name val="Arial"/>
      <family val="2"/>
      <charset val="204"/>
    </font>
    <font>
      <b/>
      <sz val="11"/>
      <color rgb="FFFF0000"/>
      <name val="Arial Cyr"/>
      <family val="2"/>
      <charset val="204"/>
    </font>
    <font>
      <b/>
      <vertAlign val="superscript"/>
      <sz val="11"/>
      <color rgb="FFFF0000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8" fillId="0" borderId="0"/>
  </cellStyleXfs>
  <cellXfs count="104">
    <xf numFmtId="0" fontId="0" fillId="0" borderId="0" xfId="0"/>
    <xf numFmtId="0" fontId="2" fillId="0" borderId="1" xfId="1" applyFont="1" applyBorder="1" applyAlignment="1" applyProtection="1">
      <alignment horizontal="center" vertical="center" wrapText="1"/>
    </xf>
    <xf numFmtId="0" fontId="3" fillId="0" borderId="1" xfId="1" applyFont="1" applyBorder="1" applyAlignment="1" applyProtection="1">
      <alignment horizontal="center" vertical="center"/>
    </xf>
    <xf numFmtId="1" fontId="1" fillId="0" borderId="0" xfId="1" applyNumberFormat="1" applyAlignment="1" applyProtection="1">
      <alignment horizontal="right"/>
    </xf>
    <xf numFmtId="3" fontId="1" fillId="0" borderId="0" xfId="1" applyNumberFormat="1" applyFill="1" applyAlignment="1" applyProtection="1">
      <alignment vertical="center" wrapText="1"/>
    </xf>
    <xf numFmtId="0" fontId="1" fillId="0" borderId="0" xfId="1"/>
    <xf numFmtId="0" fontId="4" fillId="0" borderId="2" xfId="2" applyFont="1" applyBorder="1" applyAlignment="1" applyProtection="1">
      <alignment horizontal="center" vertical="center" wrapText="1"/>
    </xf>
    <xf numFmtId="0" fontId="5" fillId="0" borderId="3" xfId="2" applyFont="1" applyBorder="1" applyAlignment="1" applyProtection="1">
      <alignment horizontal="center" vertical="center" wrapText="1"/>
    </xf>
    <xf numFmtId="0" fontId="4" fillId="0" borderId="3" xfId="2" applyFont="1" applyBorder="1" applyAlignment="1" applyProtection="1">
      <alignment horizontal="center" vertical="center" wrapText="1"/>
    </xf>
    <xf numFmtId="0" fontId="4" fillId="0" borderId="4" xfId="2" applyFont="1" applyBorder="1" applyAlignment="1" applyProtection="1">
      <alignment horizontal="center" vertical="center" wrapText="1"/>
    </xf>
    <xf numFmtId="3" fontId="1" fillId="0" borderId="0" xfId="1" applyNumberFormat="1" applyAlignment="1" applyProtection="1">
      <alignment horizontal="center" vertical="center" wrapText="1"/>
    </xf>
    <xf numFmtId="0" fontId="6" fillId="0" borderId="2" xfId="2" applyFont="1" applyBorder="1" applyAlignment="1" applyProtection="1">
      <alignment horizontal="left" vertical="center"/>
    </xf>
    <xf numFmtId="0" fontId="6" fillId="0" borderId="3" xfId="2" applyFont="1" applyBorder="1" applyAlignment="1" applyProtection="1">
      <alignment horizontal="left" vertical="center"/>
    </xf>
    <xf numFmtId="0" fontId="6" fillId="0" borderId="4" xfId="2" applyFont="1" applyBorder="1" applyAlignment="1" applyProtection="1">
      <alignment horizontal="left" vertical="center"/>
    </xf>
    <xf numFmtId="0" fontId="1" fillId="0" borderId="5" xfId="1" applyBorder="1" applyAlignment="1">
      <alignment horizontal="center" vertical="center"/>
    </xf>
    <xf numFmtId="0" fontId="7" fillId="0" borderId="6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/>
    </xf>
    <xf numFmtId="0" fontId="9" fillId="0" borderId="8" xfId="3" applyFont="1" applyFill="1" applyBorder="1" applyAlignment="1" applyProtection="1">
      <alignment horizontal="center" vertical="center"/>
    </xf>
    <xf numFmtId="0" fontId="1" fillId="2" borderId="9" xfId="1" applyFill="1" applyBorder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vertical="center"/>
    </xf>
    <xf numFmtId="0" fontId="9" fillId="0" borderId="11" xfId="3" applyFont="1" applyFill="1" applyBorder="1" applyAlignment="1" applyProtection="1">
      <alignment horizontal="center" vertical="center"/>
    </xf>
    <xf numFmtId="164" fontId="10" fillId="3" borderId="11" xfId="1" applyNumberFormat="1" applyFont="1" applyFill="1" applyBorder="1" applyAlignment="1" applyProtection="1">
      <alignment horizontal="center" vertical="center"/>
      <protection locked="0"/>
    </xf>
    <xf numFmtId="0" fontId="9" fillId="0" borderId="12" xfId="1" applyFont="1" applyBorder="1" applyAlignment="1" applyProtection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1" fontId="1" fillId="4" borderId="15" xfId="1" applyNumberFormat="1" applyFill="1" applyBorder="1" applyAlignment="1" applyProtection="1">
      <alignment horizontal="center"/>
    </xf>
    <xf numFmtId="0" fontId="1" fillId="4" borderId="16" xfId="1" applyFill="1" applyBorder="1"/>
    <xf numFmtId="1" fontId="1" fillId="4" borderId="17" xfId="1" applyNumberFormat="1" applyFill="1" applyBorder="1" applyAlignment="1" applyProtection="1">
      <alignment horizontal="center"/>
    </xf>
    <xf numFmtId="0" fontId="1" fillId="4" borderId="18" xfId="1" applyFill="1" applyBorder="1"/>
    <xf numFmtId="165" fontId="10" fillId="3" borderId="11" xfId="1" applyNumberFormat="1" applyFont="1" applyFill="1" applyBorder="1" applyAlignment="1" applyProtection="1">
      <alignment horizontal="center" vertical="center"/>
      <protection locked="0"/>
    </xf>
    <xf numFmtId="1" fontId="1" fillId="4" borderId="9" xfId="1" applyNumberFormat="1" applyFill="1" applyBorder="1" applyAlignment="1" applyProtection="1">
      <alignment horizontal="center"/>
    </xf>
    <xf numFmtId="0" fontId="1" fillId="4" borderId="19" xfId="1" applyFill="1" applyBorder="1"/>
    <xf numFmtId="0" fontId="7" fillId="0" borderId="20" xfId="1" applyFont="1" applyBorder="1" applyAlignment="1" applyProtection="1">
      <alignment horizontal="center" vertical="center"/>
    </xf>
    <xf numFmtId="0" fontId="7" fillId="0" borderId="21" xfId="1" applyFont="1" applyBorder="1" applyAlignment="1" applyProtection="1">
      <alignment vertical="center"/>
    </xf>
    <xf numFmtId="0" fontId="9" fillId="0" borderId="21" xfId="3" applyFont="1" applyFill="1" applyBorder="1" applyAlignment="1" applyProtection="1">
      <alignment horizontal="center" vertical="center"/>
    </xf>
    <xf numFmtId="165" fontId="10" fillId="3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22" xfId="1" applyFont="1" applyBorder="1" applyAlignment="1" applyProtection="1">
      <alignment horizontal="center" vertical="center"/>
    </xf>
    <xf numFmtId="1" fontId="1" fillId="0" borderId="0" xfId="1" applyNumberFormat="1" applyAlignment="1">
      <alignment horizontal="right"/>
    </xf>
    <xf numFmtId="0" fontId="6" fillId="0" borderId="23" xfId="2" applyFont="1" applyBorder="1" applyAlignment="1" applyProtection="1">
      <alignment horizontal="left" vertical="center"/>
    </xf>
    <xf numFmtId="0" fontId="6" fillId="0" borderId="0" xfId="2" applyFont="1" applyBorder="1" applyAlignment="1" applyProtection="1">
      <alignment horizontal="left" vertical="center"/>
    </xf>
    <xf numFmtId="0" fontId="6" fillId="0" borderId="24" xfId="2" applyFont="1" applyBorder="1" applyAlignment="1" applyProtection="1">
      <alignment horizontal="left" vertical="center"/>
    </xf>
    <xf numFmtId="1" fontId="1" fillId="0" borderId="0" xfId="1" applyNumberFormat="1" applyFill="1" applyBorder="1" applyAlignment="1" applyProtection="1">
      <alignment horizontal="right"/>
    </xf>
    <xf numFmtId="0" fontId="1" fillId="0" borderId="0" xfId="1" applyFill="1" applyBorder="1"/>
    <xf numFmtId="0" fontId="13" fillId="0" borderId="6" xfId="3" applyFont="1" applyBorder="1" applyAlignment="1" applyProtection="1">
      <alignment horizontal="center" vertical="center"/>
    </xf>
    <xf numFmtId="0" fontId="13" fillId="0" borderId="7" xfId="3" applyFont="1" applyBorder="1" applyAlignment="1" applyProtection="1">
      <alignment vertical="center" wrapText="1"/>
    </xf>
    <xf numFmtId="0" fontId="13" fillId="0" borderId="7" xfId="3" applyFont="1" applyFill="1" applyBorder="1" applyAlignment="1" applyProtection="1">
      <alignment horizontal="center" vertical="center"/>
    </xf>
    <xf numFmtId="166" fontId="17" fillId="5" borderId="7" xfId="1" applyNumberFormat="1" applyFont="1" applyFill="1" applyBorder="1" applyAlignment="1" applyProtection="1">
      <alignment horizontal="center" vertical="center"/>
    </xf>
    <xf numFmtId="0" fontId="13" fillId="0" borderId="8" xfId="1" applyFont="1" applyFill="1" applyBorder="1" applyAlignment="1" applyProtection="1">
      <alignment horizontal="center" vertical="center"/>
    </xf>
    <xf numFmtId="0" fontId="13" fillId="0" borderId="20" xfId="3" applyFont="1" applyBorder="1" applyAlignment="1" applyProtection="1">
      <alignment horizontal="center" vertical="center"/>
    </xf>
    <xf numFmtId="0" fontId="13" fillId="0" borderId="21" xfId="3" applyFont="1" applyBorder="1" applyAlignment="1" applyProtection="1">
      <alignment vertical="center" wrapText="1"/>
    </xf>
    <xf numFmtId="0" fontId="13" fillId="0" borderId="21" xfId="3" applyFont="1" applyFill="1" applyBorder="1" applyAlignment="1" applyProtection="1">
      <alignment horizontal="center" vertical="center"/>
    </xf>
    <xf numFmtId="165" fontId="17" fillId="5" borderId="21" xfId="1" applyNumberFormat="1" applyFont="1" applyFill="1" applyBorder="1" applyAlignment="1" applyProtection="1">
      <alignment horizontal="center" vertical="center"/>
    </xf>
    <xf numFmtId="0" fontId="13" fillId="0" borderId="22" xfId="1" applyFont="1" applyFill="1" applyBorder="1" applyAlignment="1" applyProtection="1">
      <alignment horizontal="center" vertical="center"/>
    </xf>
    <xf numFmtId="0" fontId="13" fillId="0" borderId="6" xfId="3" applyFont="1" applyFill="1" applyBorder="1" applyAlignment="1" applyProtection="1">
      <alignment horizontal="center" vertical="center"/>
    </xf>
    <xf numFmtId="165" fontId="17" fillId="5" borderId="7" xfId="1" applyNumberFormat="1" applyFont="1" applyFill="1" applyBorder="1" applyAlignment="1" applyProtection="1">
      <alignment horizontal="center" vertical="center"/>
    </xf>
    <xf numFmtId="0" fontId="13" fillId="0" borderId="10" xfId="3" applyFont="1" applyFill="1" applyBorder="1" applyAlignment="1" applyProtection="1">
      <alignment horizontal="center" vertical="center"/>
    </xf>
    <xf numFmtId="0" fontId="13" fillId="0" borderId="11" xfId="3" applyFont="1" applyBorder="1" applyAlignment="1" applyProtection="1">
      <alignment vertical="center" wrapText="1"/>
    </xf>
    <xf numFmtId="0" fontId="13" fillId="0" borderId="11" xfId="3" applyFont="1" applyFill="1" applyBorder="1" applyAlignment="1" applyProtection="1">
      <alignment horizontal="center" vertical="center"/>
    </xf>
    <xf numFmtId="167" fontId="17" fillId="5" borderId="11" xfId="1" applyNumberFormat="1" applyFont="1" applyFill="1" applyBorder="1" applyAlignment="1" applyProtection="1">
      <alignment horizontal="center" vertical="center"/>
    </xf>
    <xf numFmtId="0" fontId="13" fillId="0" borderId="25" xfId="1" applyFont="1" applyFill="1" applyBorder="1" applyAlignment="1" applyProtection="1">
      <alignment horizontal="center" vertical="center"/>
    </xf>
    <xf numFmtId="1" fontId="17" fillId="5" borderId="11" xfId="1" applyNumberFormat="1" applyFont="1" applyFill="1" applyBorder="1" applyAlignment="1" applyProtection="1">
      <alignment horizontal="center" vertical="center"/>
    </xf>
    <xf numFmtId="0" fontId="13" fillId="0" borderId="26" xfId="1" applyFont="1" applyFill="1" applyBorder="1" applyAlignment="1" applyProtection="1">
      <alignment horizontal="center" vertical="center"/>
    </xf>
    <xf numFmtId="0" fontId="13" fillId="0" borderId="12" xfId="1" applyFont="1" applyFill="1" applyBorder="1" applyAlignment="1" applyProtection="1">
      <alignment horizontal="center" vertical="center"/>
    </xf>
    <xf numFmtId="0" fontId="13" fillId="0" borderId="20" xfId="3" applyFont="1" applyFill="1" applyBorder="1" applyAlignment="1" applyProtection="1">
      <alignment horizontal="center" vertical="center"/>
    </xf>
    <xf numFmtId="168" fontId="17" fillId="5" borderId="21" xfId="1" applyNumberFormat="1" applyFont="1" applyFill="1" applyBorder="1" applyAlignment="1" applyProtection="1">
      <alignment horizontal="center" vertical="center"/>
    </xf>
    <xf numFmtId="0" fontId="13" fillId="0" borderId="27" xfId="3" applyFont="1" applyFill="1" applyBorder="1" applyAlignment="1" applyProtection="1">
      <alignment horizontal="center" vertical="center"/>
    </xf>
    <xf numFmtId="0" fontId="13" fillId="0" borderId="28" xfId="3" applyFont="1" applyBorder="1" applyAlignment="1" applyProtection="1">
      <alignment vertical="center" wrapText="1"/>
    </xf>
    <xf numFmtId="0" fontId="13" fillId="0" borderId="28" xfId="3" applyFont="1" applyFill="1" applyBorder="1" applyAlignment="1" applyProtection="1">
      <alignment horizontal="center" vertical="center"/>
    </xf>
    <xf numFmtId="167" fontId="17" fillId="5" borderId="28" xfId="1" applyNumberFormat="1" applyFont="1" applyFill="1" applyBorder="1" applyAlignment="1" applyProtection="1">
      <alignment horizontal="center" vertical="center"/>
    </xf>
    <xf numFmtId="0" fontId="13" fillId="0" borderId="29" xfId="3" applyFont="1" applyFill="1" applyBorder="1" applyAlignment="1" applyProtection="1">
      <alignment horizontal="center" vertical="center"/>
    </xf>
    <xf numFmtId="0" fontId="13" fillId="0" borderId="30" xfId="3" applyFont="1" applyBorder="1" applyAlignment="1" applyProtection="1">
      <alignment vertical="center" wrapText="1"/>
    </xf>
    <xf numFmtId="0" fontId="13" fillId="0" borderId="30" xfId="3" applyFont="1" applyFill="1" applyBorder="1" applyAlignment="1" applyProtection="1">
      <alignment horizontal="center" vertical="center"/>
    </xf>
    <xf numFmtId="167" fontId="17" fillId="5" borderId="30" xfId="1" applyNumberFormat="1" applyFont="1" applyFill="1" applyBorder="1" applyAlignment="1" applyProtection="1">
      <alignment horizontal="center" vertical="center"/>
    </xf>
    <xf numFmtId="0" fontId="13" fillId="0" borderId="31" xfId="1" applyFont="1" applyFill="1" applyBorder="1" applyAlignment="1" applyProtection="1">
      <alignment horizontal="center" vertical="center"/>
    </xf>
    <xf numFmtId="0" fontId="13" fillId="0" borderId="32" xfId="3" applyFont="1" applyBorder="1" applyAlignment="1" applyProtection="1">
      <alignment horizontal="center" vertical="center"/>
    </xf>
    <xf numFmtId="0" fontId="13" fillId="0" borderId="33" xfId="3" applyFont="1" applyBorder="1" applyAlignment="1" applyProtection="1">
      <alignment vertical="center" wrapText="1"/>
    </xf>
    <xf numFmtId="0" fontId="13" fillId="0" borderId="33" xfId="3" applyFont="1" applyFill="1" applyBorder="1" applyAlignment="1" applyProtection="1">
      <alignment horizontal="center" vertical="center"/>
    </xf>
    <xf numFmtId="168" fontId="17" fillId="5" borderId="33" xfId="1" applyNumberFormat="1" applyFont="1" applyFill="1" applyBorder="1" applyAlignment="1" applyProtection="1">
      <alignment horizontal="center" vertical="center"/>
    </xf>
    <xf numFmtId="0" fontId="13" fillId="0" borderId="34" xfId="1" applyFont="1" applyFill="1" applyBorder="1" applyAlignment="1" applyProtection="1">
      <alignment horizontal="center" vertical="center"/>
    </xf>
    <xf numFmtId="165" fontId="1" fillId="0" borderId="0" xfId="1" applyNumberFormat="1" applyAlignment="1" applyProtection="1">
      <alignment horizontal="right"/>
    </xf>
    <xf numFmtId="0" fontId="19" fillId="0" borderId="2" xfId="3" applyFont="1" applyBorder="1" applyAlignment="1" applyProtection="1">
      <alignment horizontal="center" vertical="center"/>
    </xf>
    <xf numFmtId="0" fontId="19" fillId="0" borderId="7" xfId="3" applyFont="1" applyBorder="1" applyAlignment="1" applyProtection="1">
      <alignment vertical="center" wrapText="1"/>
    </xf>
    <xf numFmtId="0" fontId="19" fillId="0" borderId="7" xfId="3" applyFont="1" applyFill="1" applyBorder="1" applyAlignment="1" applyProtection="1">
      <alignment horizontal="center" vertical="center"/>
    </xf>
    <xf numFmtId="168" fontId="22" fillId="5" borderId="7" xfId="1" applyNumberFormat="1" applyFont="1" applyFill="1" applyBorder="1" applyAlignment="1" applyProtection="1">
      <alignment horizontal="center" vertical="center"/>
    </xf>
    <xf numFmtId="0" fontId="19" fillId="0" borderId="8" xfId="1" applyFont="1" applyFill="1" applyBorder="1" applyAlignment="1" applyProtection="1">
      <alignment horizontal="center" vertical="center"/>
    </xf>
    <xf numFmtId="0" fontId="19" fillId="0" borderId="10" xfId="3" applyFont="1" applyBorder="1" applyAlignment="1" applyProtection="1">
      <alignment horizontal="center" vertical="center"/>
    </xf>
    <xf numFmtId="0" fontId="19" fillId="0" borderId="11" xfId="3" applyFont="1" applyBorder="1" applyAlignment="1" applyProtection="1">
      <alignment vertical="center" wrapText="1"/>
    </xf>
    <xf numFmtId="0" fontId="19" fillId="0" borderId="11" xfId="3" applyFont="1" applyFill="1" applyBorder="1" applyAlignment="1" applyProtection="1">
      <alignment horizontal="center" vertical="center"/>
    </xf>
    <xf numFmtId="168" fontId="22" fillId="5" borderId="11" xfId="1" applyNumberFormat="1" applyFont="1" applyFill="1" applyBorder="1" applyAlignment="1" applyProtection="1">
      <alignment horizontal="center" vertical="center"/>
    </xf>
    <xf numFmtId="0" fontId="19" fillId="0" borderId="12" xfId="1" applyFont="1" applyFill="1" applyBorder="1" applyAlignment="1" applyProtection="1">
      <alignment horizontal="center" vertical="center"/>
    </xf>
    <xf numFmtId="0" fontId="19" fillId="0" borderId="20" xfId="3" applyFont="1" applyBorder="1" applyAlignment="1" applyProtection="1">
      <alignment horizontal="center" vertical="center"/>
    </xf>
    <xf numFmtId="0" fontId="19" fillId="0" borderId="21" xfId="3" applyFont="1" applyBorder="1" applyAlignment="1" applyProtection="1">
      <alignment vertical="center" wrapText="1"/>
    </xf>
    <xf numFmtId="0" fontId="19" fillId="0" borderId="21" xfId="3" applyFont="1" applyFill="1" applyBorder="1" applyAlignment="1" applyProtection="1">
      <alignment horizontal="center" vertical="center"/>
    </xf>
    <xf numFmtId="168" fontId="22" fillId="5" borderId="21" xfId="1" applyNumberFormat="1" applyFont="1" applyFill="1" applyBorder="1" applyAlignment="1" applyProtection="1">
      <alignment horizontal="center" vertical="center"/>
    </xf>
    <xf numFmtId="0" fontId="19" fillId="0" borderId="22" xfId="1" applyFont="1" applyFill="1" applyBorder="1" applyAlignment="1" applyProtection="1">
      <alignment horizontal="center" vertical="center"/>
    </xf>
    <xf numFmtId="0" fontId="19" fillId="0" borderId="6" xfId="3" applyFont="1" applyBorder="1" applyAlignment="1" applyProtection="1">
      <alignment horizontal="center" vertical="center"/>
    </xf>
    <xf numFmtId="0" fontId="19" fillId="0" borderId="35" xfId="3" applyFont="1" applyBorder="1" applyAlignment="1" applyProtection="1">
      <alignment horizontal="center" vertical="center"/>
    </xf>
    <xf numFmtId="0" fontId="19" fillId="0" borderId="36" xfId="3" applyFont="1" applyBorder="1" applyAlignment="1" applyProtection="1">
      <alignment vertical="center" wrapText="1"/>
    </xf>
    <xf numFmtId="0" fontId="19" fillId="0" borderId="36" xfId="3" applyFont="1" applyFill="1" applyBorder="1" applyAlignment="1" applyProtection="1">
      <alignment horizontal="center" vertical="center"/>
    </xf>
    <xf numFmtId="164" fontId="22" fillId="5" borderId="36" xfId="1" applyNumberFormat="1" applyFont="1" applyFill="1" applyBorder="1" applyAlignment="1" applyProtection="1">
      <alignment horizontal="center" vertical="center"/>
    </xf>
    <xf numFmtId="0" fontId="19" fillId="0" borderId="37" xfId="1" applyFont="1" applyFill="1" applyBorder="1" applyAlignment="1" applyProtection="1">
      <alignment horizontal="center" vertical="center"/>
    </xf>
    <xf numFmtId="1" fontId="1" fillId="0" borderId="0" xfId="1" applyNumberFormat="1"/>
  </cellXfs>
  <cellStyles count="4">
    <cellStyle name="Обычный" xfId="0" builtinId="0"/>
    <cellStyle name="Обычный 2" xfId="3"/>
    <cellStyle name="Обычный_raschet-privoda-telezhki" xfId="2"/>
    <cellStyle name="Обычный_veter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9538</xdr:colOff>
      <xdr:row>0</xdr:row>
      <xdr:rowOff>9534</xdr:rowOff>
    </xdr:from>
    <xdr:to>
      <xdr:col>9</xdr:col>
      <xdr:colOff>257188</xdr:colOff>
      <xdr:row>14</xdr:row>
      <xdr:rowOff>69065</xdr:rowOff>
    </xdr:to>
    <xdr:pic>
      <xdr:nvPicPr>
        <xdr:cNvPr id="2" name="Рисунок 1" descr="skhemy-1-2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19788" y="9534"/>
          <a:ext cx="3400425" cy="3707606"/>
        </a:xfrm>
        <a:prstGeom prst="rect">
          <a:avLst/>
        </a:prstGeom>
      </xdr:spPr>
    </xdr:pic>
    <xdr:clientData/>
  </xdr:twoCellAnchor>
  <xdr:twoCellAnchor editAs="oneCell">
    <xdr:from>
      <xdr:col>9</xdr:col>
      <xdr:colOff>257188</xdr:colOff>
      <xdr:row>0</xdr:row>
      <xdr:rowOff>9525</xdr:rowOff>
    </xdr:from>
    <xdr:to>
      <xdr:col>15</xdr:col>
      <xdr:colOff>13</xdr:colOff>
      <xdr:row>26</xdr:row>
      <xdr:rowOff>76200</xdr:rowOff>
    </xdr:to>
    <xdr:pic>
      <xdr:nvPicPr>
        <xdr:cNvPr id="3" name="Рисунок 2" descr="skhemy-2-2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220213" y="9525"/>
          <a:ext cx="3400425" cy="6343650"/>
        </a:xfrm>
        <a:prstGeom prst="rect">
          <a:avLst/>
        </a:prstGeom>
      </xdr:spPr>
    </xdr:pic>
    <xdr:clientData/>
  </xdr:twoCellAnchor>
  <xdr:twoCellAnchor editAs="oneCell">
    <xdr:from>
      <xdr:col>5</xdr:col>
      <xdr:colOff>9538</xdr:colOff>
      <xdr:row>14</xdr:row>
      <xdr:rowOff>57150</xdr:rowOff>
    </xdr:from>
    <xdr:to>
      <xdr:col>9</xdr:col>
      <xdr:colOff>257188</xdr:colOff>
      <xdr:row>34</xdr:row>
      <xdr:rowOff>19050</xdr:rowOff>
    </xdr:to>
    <xdr:pic>
      <xdr:nvPicPr>
        <xdr:cNvPr id="4" name="Рисунок 3" descr="skhemy-3-20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819788" y="3705225"/>
          <a:ext cx="3400425" cy="4114800"/>
        </a:xfrm>
        <a:prstGeom prst="rect">
          <a:avLst/>
        </a:prstGeom>
      </xdr:spPr>
    </xdr:pic>
    <xdr:clientData/>
  </xdr:twoCellAnchor>
  <xdr:twoCellAnchor editAs="oneCell">
    <xdr:from>
      <xdr:col>14</xdr:col>
      <xdr:colOff>600088</xdr:colOff>
      <xdr:row>0</xdr:row>
      <xdr:rowOff>9525</xdr:rowOff>
    </xdr:from>
    <xdr:to>
      <xdr:col>19</xdr:col>
      <xdr:colOff>238138</xdr:colOff>
      <xdr:row>16</xdr:row>
      <xdr:rowOff>38100</xdr:rowOff>
    </xdr:to>
    <xdr:pic>
      <xdr:nvPicPr>
        <xdr:cNvPr id="5" name="Рисунок 4" descr="skhemy-4-20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2611113" y="9525"/>
          <a:ext cx="3400425" cy="411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Normal="100" workbookViewId="0">
      <selection activeCell="A30" sqref="A30"/>
    </sheetView>
  </sheetViews>
  <sheetFormatPr defaultRowHeight="12.75"/>
  <cols>
    <col min="1" max="1" width="3.85546875" style="5" bestFit="1" customWidth="1"/>
    <col min="2" max="2" width="53.140625" style="5" customWidth="1"/>
    <col min="3" max="3" width="7.85546875" style="5" customWidth="1"/>
    <col min="4" max="4" width="12.28515625" style="5" customWidth="1"/>
    <col min="5" max="5" width="10" style="5" customWidth="1"/>
    <col min="6" max="7" width="9.140625" style="39" customWidth="1"/>
    <col min="8" max="8" width="19.85546875" style="5" bestFit="1" customWidth="1"/>
    <col min="9" max="12" width="9.140625" style="5" customWidth="1"/>
    <col min="13" max="13" width="9.140625" style="5"/>
    <col min="14" max="16" width="9.140625" style="5" customWidth="1"/>
    <col min="17" max="17" width="9.140625" style="5"/>
    <col min="18" max="18" width="19.85546875" style="5" bestFit="1" customWidth="1"/>
    <col min="19" max="221" width="9.140625" style="5"/>
    <col min="222" max="222" width="3.5703125" style="5" customWidth="1"/>
    <col min="223" max="223" width="41.42578125" style="5" customWidth="1"/>
    <col min="224" max="224" width="8" style="5" bestFit="1" customWidth="1"/>
    <col min="225" max="225" width="11.28515625" style="5" bestFit="1" customWidth="1"/>
    <col min="226" max="226" width="12.42578125" style="5" customWidth="1"/>
    <col min="227" max="227" width="9.85546875" style="5" customWidth="1"/>
    <col min="228" max="228" width="10.5703125" style="5" customWidth="1"/>
    <col min="229" max="229" width="12.42578125" style="5" customWidth="1"/>
    <col min="230" max="230" width="10.5703125" style="5" customWidth="1"/>
    <col min="231" max="231" width="12.42578125" style="5" customWidth="1"/>
    <col min="232" max="232" width="10.5703125" style="5" customWidth="1"/>
    <col min="233" max="233" width="12.42578125" style="5" customWidth="1"/>
    <col min="234" max="234" width="10.5703125" style="5" customWidth="1"/>
    <col min="235" max="235" width="12.42578125" style="5" customWidth="1"/>
    <col min="236" max="236" width="10.5703125" style="5" customWidth="1"/>
    <col min="237" max="237" width="12.42578125" style="5" customWidth="1"/>
    <col min="238" max="477" width="9.140625" style="5"/>
    <col min="478" max="478" width="3.5703125" style="5" customWidth="1"/>
    <col min="479" max="479" width="41.42578125" style="5" customWidth="1"/>
    <col min="480" max="480" width="8" style="5" bestFit="1" customWidth="1"/>
    <col min="481" max="481" width="11.28515625" style="5" bestFit="1" customWidth="1"/>
    <col min="482" max="482" width="12.42578125" style="5" customWidth="1"/>
    <col min="483" max="483" width="9.85546875" style="5" customWidth="1"/>
    <col min="484" max="484" width="10.5703125" style="5" customWidth="1"/>
    <col min="485" max="485" width="12.42578125" style="5" customWidth="1"/>
    <col min="486" max="486" width="10.5703125" style="5" customWidth="1"/>
    <col min="487" max="487" width="12.42578125" style="5" customWidth="1"/>
    <col min="488" max="488" width="10.5703125" style="5" customWidth="1"/>
    <col min="489" max="489" width="12.42578125" style="5" customWidth="1"/>
    <col min="490" max="490" width="10.5703125" style="5" customWidth="1"/>
    <col min="491" max="491" width="12.42578125" style="5" customWidth="1"/>
    <col min="492" max="492" width="10.5703125" style="5" customWidth="1"/>
    <col min="493" max="493" width="12.42578125" style="5" customWidth="1"/>
    <col min="494" max="733" width="9.140625" style="5"/>
    <col min="734" max="734" width="3.5703125" style="5" customWidth="1"/>
    <col min="735" max="735" width="41.42578125" style="5" customWidth="1"/>
    <col min="736" max="736" width="8" style="5" bestFit="1" customWidth="1"/>
    <col min="737" max="737" width="11.28515625" style="5" bestFit="1" customWidth="1"/>
    <col min="738" max="738" width="12.42578125" style="5" customWidth="1"/>
    <col min="739" max="739" width="9.85546875" style="5" customWidth="1"/>
    <col min="740" max="740" width="10.5703125" style="5" customWidth="1"/>
    <col min="741" max="741" width="12.42578125" style="5" customWidth="1"/>
    <col min="742" max="742" width="10.5703125" style="5" customWidth="1"/>
    <col min="743" max="743" width="12.42578125" style="5" customWidth="1"/>
    <col min="744" max="744" width="10.5703125" style="5" customWidth="1"/>
    <col min="745" max="745" width="12.42578125" style="5" customWidth="1"/>
    <col min="746" max="746" width="10.5703125" style="5" customWidth="1"/>
    <col min="747" max="747" width="12.42578125" style="5" customWidth="1"/>
    <col min="748" max="748" width="10.5703125" style="5" customWidth="1"/>
    <col min="749" max="749" width="12.42578125" style="5" customWidth="1"/>
    <col min="750" max="989" width="9.140625" style="5"/>
    <col min="990" max="990" width="3.5703125" style="5" customWidth="1"/>
    <col min="991" max="991" width="41.42578125" style="5" customWidth="1"/>
    <col min="992" max="992" width="8" style="5" bestFit="1" customWidth="1"/>
    <col min="993" max="993" width="11.28515625" style="5" bestFit="1" customWidth="1"/>
    <col min="994" max="994" width="12.42578125" style="5" customWidth="1"/>
    <col min="995" max="995" width="9.85546875" style="5" customWidth="1"/>
    <col min="996" max="996" width="10.5703125" style="5" customWidth="1"/>
    <col min="997" max="997" width="12.42578125" style="5" customWidth="1"/>
    <col min="998" max="998" width="10.5703125" style="5" customWidth="1"/>
    <col min="999" max="999" width="12.42578125" style="5" customWidth="1"/>
    <col min="1000" max="1000" width="10.5703125" style="5" customWidth="1"/>
    <col min="1001" max="1001" width="12.42578125" style="5" customWidth="1"/>
    <col min="1002" max="1002" width="10.5703125" style="5" customWidth="1"/>
    <col min="1003" max="1003" width="12.42578125" style="5" customWidth="1"/>
    <col min="1004" max="1004" width="10.5703125" style="5" customWidth="1"/>
    <col min="1005" max="1005" width="12.42578125" style="5" customWidth="1"/>
    <col min="1006" max="1245" width="9.140625" style="5"/>
    <col min="1246" max="1246" width="3.5703125" style="5" customWidth="1"/>
    <col min="1247" max="1247" width="41.42578125" style="5" customWidth="1"/>
    <col min="1248" max="1248" width="8" style="5" bestFit="1" customWidth="1"/>
    <col min="1249" max="1249" width="11.28515625" style="5" bestFit="1" customWidth="1"/>
    <col min="1250" max="1250" width="12.42578125" style="5" customWidth="1"/>
    <col min="1251" max="1251" width="9.85546875" style="5" customWidth="1"/>
    <col min="1252" max="1252" width="10.5703125" style="5" customWidth="1"/>
    <col min="1253" max="1253" width="12.42578125" style="5" customWidth="1"/>
    <col min="1254" max="1254" width="10.5703125" style="5" customWidth="1"/>
    <col min="1255" max="1255" width="12.42578125" style="5" customWidth="1"/>
    <col min="1256" max="1256" width="10.5703125" style="5" customWidth="1"/>
    <col min="1257" max="1257" width="12.42578125" style="5" customWidth="1"/>
    <col min="1258" max="1258" width="10.5703125" style="5" customWidth="1"/>
    <col min="1259" max="1259" width="12.42578125" style="5" customWidth="1"/>
    <col min="1260" max="1260" width="10.5703125" style="5" customWidth="1"/>
    <col min="1261" max="1261" width="12.42578125" style="5" customWidth="1"/>
    <col min="1262" max="1501" width="9.140625" style="5"/>
    <col min="1502" max="1502" width="3.5703125" style="5" customWidth="1"/>
    <col min="1503" max="1503" width="41.42578125" style="5" customWidth="1"/>
    <col min="1504" max="1504" width="8" style="5" bestFit="1" customWidth="1"/>
    <col min="1505" max="1505" width="11.28515625" style="5" bestFit="1" customWidth="1"/>
    <col min="1506" max="1506" width="12.42578125" style="5" customWidth="1"/>
    <col min="1507" max="1507" width="9.85546875" style="5" customWidth="1"/>
    <col min="1508" max="1508" width="10.5703125" style="5" customWidth="1"/>
    <col min="1509" max="1509" width="12.42578125" style="5" customWidth="1"/>
    <col min="1510" max="1510" width="10.5703125" style="5" customWidth="1"/>
    <col min="1511" max="1511" width="12.42578125" style="5" customWidth="1"/>
    <col min="1512" max="1512" width="10.5703125" style="5" customWidth="1"/>
    <col min="1513" max="1513" width="12.42578125" style="5" customWidth="1"/>
    <col min="1514" max="1514" width="10.5703125" style="5" customWidth="1"/>
    <col min="1515" max="1515" width="12.42578125" style="5" customWidth="1"/>
    <col min="1516" max="1516" width="10.5703125" style="5" customWidth="1"/>
    <col min="1517" max="1517" width="12.42578125" style="5" customWidth="1"/>
    <col min="1518" max="1757" width="9.140625" style="5"/>
    <col min="1758" max="1758" width="3.5703125" style="5" customWidth="1"/>
    <col min="1759" max="1759" width="41.42578125" style="5" customWidth="1"/>
    <col min="1760" max="1760" width="8" style="5" bestFit="1" customWidth="1"/>
    <col min="1761" max="1761" width="11.28515625" style="5" bestFit="1" customWidth="1"/>
    <col min="1762" max="1762" width="12.42578125" style="5" customWidth="1"/>
    <col min="1763" max="1763" width="9.85546875" style="5" customWidth="1"/>
    <col min="1764" max="1764" width="10.5703125" style="5" customWidth="1"/>
    <col min="1765" max="1765" width="12.42578125" style="5" customWidth="1"/>
    <col min="1766" max="1766" width="10.5703125" style="5" customWidth="1"/>
    <col min="1767" max="1767" width="12.42578125" style="5" customWidth="1"/>
    <col min="1768" max="1768" width="10.5703125" style="5" customWidth="1"/>
    <col min="1769" max="1769" width="12.42578125" style="5" customWidth="1"/>
    <col min="1770" max="1770" width="10.5703125" style="5" customWidth="1"/>
    <col min="1771" max="1771" width="12.42578125" style="5" customWidth="1"/>
    <col min="1772" max="1772" width="10.5703125" style="5" customWidth="1"/>
    <col min="1773" max="1773" width="12.42578125" style="5" customWidth="1"/>
    <col min="1774" max="2013" width="9.140625" style="5"/>
    <col min="2014" max="2014" width="3.5703125" style="5" customWidth="1"/>
    <col min="2015" max="2015" width="41.42578125" style="5" customWidth="1"/>
    <col min="2016" max="2016" width="8" style="5" bestFit="1" customWidth="1"/>
    <col min="2017" max="2017" width="11.28515625" style="5" bestFit="1" customWidth="1"/>
    <col min="2018" max="2018" width="12.42578125" style="5" customWidth="1"/>
    <col min="2019" max="2019" width="9.85546875" style="5" customWidth="1"/>
    <col min="2020" max="2020" width="10.5703125" style="5" customWidth="1"/>
    <col min="2021" max="2021" width="12.42578125" style="5" customWidth="1"/>
    <col min="2022" max="2022" width="10.5703125" style="5" customWidth="1"/>
    <col min="2023" max="2023" width="12.42578125" style="5" customWidth="1"/>
    <col min="2024" max="2024" width="10.5703125" style="5" customWidth="1"/>
    <col min="2025" max="2025" width="12.42578125" style="5" customWidth="1"/>
    <col min="2026" max="2026" width="10.5703125" style="5" customWidth="1"/>
    <col min="2027" max="2027" width="12.42578125" style="5" customWidth="1"/>
    <col min="2028" max="2028" width="10.5703125" style="5" customWidth="1"/>
    <col min="2029" max="2029" width="12.42578125" style="5" customWidth="1"/>
    <col min="2030" max="2269" width="9.140625" style="5"/>
    <col min="2270" max="2270" width="3.5703125" style="5" customWidth="1"/>
    <col min="2271" max="2271" width="41.42578125" style="5" customWidth="1"/>
    <col min="2272" max="2272" width="8" style="5" bestFit="1" customWidth="1"/>
    <col min="2273" max="2273" width="11.28515625" style="5" bestFit="1" customWidth="1"/>
    <col min="2274" max="2274" width="12.42578125" style="5" customWidth="1"/>
    <col min="2275" max="2275" width="9.85546875" style="5" customWidth="1"/>
    <col min="2276" max="2276" width="10.5703125" style="5" customWidth="1"/>
    <col min="2277" max="2277" width="12.42578125" style="5" customWidth="1"/>
    <col min="2278" max="2278" width="10.5703125" style="5" customWidth="1"/>
    <col min="2279" max="2279" width="12.42578125" style="5" customWidth="1"/>
    <col min="2280" max="2280" width="10.5703125" style="5" customWidth="1"/>
    <col min="2281" max="2281" width="12.42578125" style="5" customWidth="1"/>
    <col min="2282" max="2282" width="10.5703125" style="5" customWidth="1"/>
    <col min="2283" max="2283" width="12.42578125" style="5" customWidth="1"/>
    <col min="2284" max="2284" width="10.5703125" style="5" customWidth="1"/>
    <col min="2285" max="2285" width="12.42578125" style="5" customWidth="1"/>
    <col min="2286" max="2525" width="9.140625" style="5"/>
    <col min="2526" max="2526" width="3.5703125" style="5" customWidth="1"/>
    <col min="2527" max="2527" width="41.42578125" style="5" customWidth="1"/>
    <col min="2528" max="2528" width="8" style="5" bestFit="1" customWidth="1"/>
    <col min="2529" max="2529" width="11.28515625" style="5" bestFit="1" customWidth="1"/>
    <col min="2530" max="2530" width="12.42578125" style="5" customWidth="1"/>
    <col min="2531" max="2531" width="9.85546875" style="5" customWidth="1"/>
    <col min="2532" max="2532" width="10.5703125" style="5" customWidth="1"/>
    <col min="2533" max="2533" width="12.42578125" style="5" customWidth="1"/>
    <col min="2534" max="2534" width="10.5703125" style="5" customWidth="1"/>
    <col min="2535" max="2535" width="12.42578125" style="5" customWidth="1"/>
    <col min="2536" max="2536" width="10.5703125" style="5" customWidth="1"/>
    <col min="2537" max="2537" width="12.42578125" style="5" customWidth="1"/>
    <col min="2538" max="2538" width="10.5703125" style="5" customWidth="1"/>
    <col min="2539" max="2539" width="12.42578125" style="5" customWidth="1"/>
    <col min="2540" max="2540" width="10.5703125" style="5" customWidth="1"/>
    <col min="2541" max="2541" width="12.42578125" style="5" customWidth="1"/>
    <col min="2542" max="2781" width="9.140625" style="5"/>
    <col min="2782" max="2782" width="3.5703125" style="5" customWidth="1"/>
    <col min="2783" max="2783" width="41.42578125" style="5" customWidth="1"/>
    <col min="2784" max="2784" width="8" style="5" bestFit="1" customWidth="1"/>
    <col min="2785" max="2785" width="11.28515625" style="5" bestFit="1" customWidth="1"/>
    <col min="2786" max="2786" width="12.42578125" style="5" customWidth="1"/>
    <col min="2787" max="2787" width="9.85546875" style="5" customWidth="1"/>
    <col min="2788" max="2788" width="10.5703125" style="5" customWidth="1"/>
    <col min="2789" max="2789" width="12.42578125" style="5" customWidth="1"/>
    <col min="2790" max="2790" width="10.5703125" style="5" customWidth="1"/>
    <col min="2791" max="2791" width="12.42578125" style="5" customWidth="1"/>
    <col min="2792" max="2792" width="10.5703125" style="5" customWidth="1"/>
    <col min="2793" max="2793" width="12.42578125" style="5" customWidth="1"/>
    <col min="2794" max="2794" width="10.5703125" style="5" customWidth="1"/>
    <col min="2795" max="2795" width="12.42578125" style="5" customWidth="1"/>
    <col min="2796" max="2796" width="10.5703125" style="5" customWidth="1"/>
    <col min="2797" max="2797" width="12.42578125" style="5" customWidth="1"/>
    <col min="2798" max="3037" width="9.140625" style="5"/>
    <col min="3038" max="3038" width="3.5703125" style="5" customWidth="1"/>
    <col min="3039" max="3039" width="41.42578125" style="5" customWidth="1"/>
    <col min="3040" max="3040" width="8" style="5" bestFit="1" customWidth="1"/>
    <col min="3041" max="3041" width="11.28515625" style="5" bestFit="1" customWidth="1"/>
    <col min="3042" max="3042" width="12.42578125" style="5" customWidth="1"/>
    <col min="3043" max="3043" width="9.85546875" style="5" customWidth="1"/>
    <col min="3044" max="3044" width="10.5703125" style="5" customWidth="1"/>
    <col min="3045" max="3045" width="12.42578125" style="5" customWidth="1"/>
    <col min="3046" max="3046" width="10.5703125" style="5" customWidth="1"/>
    <col min="3047" max="3047" width="12.42578125" style="5" customWidth="1"/>
    <col min="3048" max="3048" width="10.5703125" style="5" customWidth="1"/>
    <col min="3049" max="3049" width="12.42578125" style="5" customWidth="1"/>
    <col min="3050" max="3050" width="10.5703125" style="5" customWidth="1"/>
    <col min="3051" max="3051" width="12.42578125" style="5" customWidth="1"/>
    <col min="3052" max="3052" width="10.5703125" style="5" customWidth="1"/>
    <col min="3053" max="3053" width="12.42578125" style="5" customWidth="1"/>
    <col min="3054" max="3293" width="9.140625" style="5"/>
    <col min="3294" max="3294" width="3.5703125" style="5" customWidth="1"/>
    <col min="3295" max="3295" width="41.42578125" style="5" customWidth="1"/>
    <col min="3296" max="3296" width="8" style="5" bestFit="1" customWidth="1"/>
    <col min="3297" max="3297" width="11.28515625" style="5" bestFit="1" customWidth="1"/>
    <col min="3298" max="3298" width="12.42578125" style="5" customWidth="1"/>
    <col min="3299" max="3299" width="9.85546875" style="5" customWidth="1"/>
    <col min="3300" max="3300" width="10.5703125" style="5" customWidth="1"/>
    <col min="3301" max="3301" width="12.42578125" style="5" customWidth="1"/>
    <col min="3302" max="3302" width="10.5703125" style="5" customWidth="1"/>
    <col min="3303" max="3303" width="12.42578125" style="5" customWidth="1"/>
    <col min="3304" max="3304" width="10.5703125" style="5" customWidth="1"/>
    <col min="3305" max="3305" width="12.42578125" style="5" customWidth="1"/>
    <col min="3306" max="3306" width="10.5703125" style="5" customWidth="1"/>
    <col min="3307" max="3307" width="12.42578125" style="5" customWidth="1"/>
    <col min="3308" max="3308" width="10.5703125" style="5" customWidth="1"/>
    <col min="3309" max="3309" width="12.42578125" style="5" customWidth="1"/>
    <col min="3310" max="3549" width="9.140625" style="5"/>
    <col min="3550" max="3550" width="3.5703125" style="5" customWidth="1"/>
    <col min="3551" max="3551" width="41.42578125" style="5" customWidth="1"/>
    <col min="3552" max="3552" width="8" style="5" bestFit="1" customWidth="1"/>
    <col min="3553" max="3553" width="11.28515625" style="5" bestFit="1" customWidth="1"/>
    <col min="3554" max="3554" width="12.42578125" style="5" customWidth="1"/>
    <col min="3555" max="3555" width="9.85546875" style="5" customWidth="1"/>
    <col min="3556" max="3556" width="10.5703125" style="5" customWidth="1"/>
    <col min="3557" max="3557" width="12.42578125" style="5" customWidth="1"/>
    <col min="3558" max="3558" width="10.5703125" style="5" customWidth="1"/>
    <col min="3559" max="3559" width="12.42578125" style="5" customWidth="1"/>
    <col min="3560" max="3560" width="10.5703125" style="5" customWidth="1"/>
    <col min="3561" max="3561" width="12.42578125" style="5" customWidth="1"/>
    <col min="3562" max="3562" width="10.5703125" style="5" customWidth="1"/>
    <col min="3563" max="3563" width="12.42578125" style="5" customWidth="1"/>
    <col min="3564" max="3564" width="10.5703125" style="5" customWidth="1"/>
    <col min="3565" max="3565" width="12.42578125" style="5" customWidth="1"/>
    <col min="3566" max="3805" width="9.140625" style="5"/>
    <col min="3806" max="3806" width="3.5703125" style="5" customWidth="1"/>
    <col min="3807" max="3807" width="41.42578125" style="5" customWidth="1"/>
    <col min="3808" max="3808" width="8" style="5" bestFit="1" customWidth="1"/>
    <col min="3809" max="3809" width="11.28515625" style="5" bestFit="1" customWidth="1"/>
    <col min="3810" max="3810" width="12.42578125" style="5" customWidth="1"/>
    <col min="3811" max="3811" width="9.85546875" style="5" customWidth="1"/>
    <col min="3812" max="3812" width="10.5703125" style="5" customWidth="1"/>
    <col min="3813" max="3813" width="12.42578125" style="5" customWidth="1"/>
    <col min="3814" max="3814" width="10.5703125" style="5" customWidth="1"/>
    <col min="3815" max="3815" width="12.42578125" style="5" customWidth="1"/>
    <col min="3816" max="3816" width="10.5703125" style="5" customWidth="1"/>
    <col min="3817" max="3817" width="12.42578125" style="5" customWidth="1"/>
    <col min="3818" max="3818" width="10.5703125" style="5" customWidth="1"/>
    <col min="3819" max="3819" width="12.42578125" style="5" customWidth="1"/>
    <col min="3820" max="3820" width="10.5703125" style="5" customWidth="1"/>
    <col min="3821" max="3821" width="12.42578125" style="5" customWidth="1"/>
    <col min="3822" max="4061" width="9.140625" style="5"/>
    <col min="4062" max="4062" width="3.5703125" style="5" customWidth="1"/>
    <col min="4063" max="4063" width="41.42578125" style="5" customWidth="1"/>
    <col min="4064" max="4064" width="8" style="5" bestFit="1" customWidth="1"/>
    <col min="4065" max="4065" width="11.28515625" style="5" bestFit="1" customWidth="1"/>
    <col min="4066" max="4066" width="12.42578125" style="5" customWidth="1"/>
    <col min="4067" max="4067" width="9.85546875" style="5" customWidth="1"/>
    <col min="4068" max="4068" width="10.5703125" style="5" customWidth="1"/>
    <col min="4069" max="4069" width="12.42578125" style="5" customWidth="1"/>
    <col min="4070" max="4070" width="10.5703125" style="5" customWidth="1"/>
    <col min="4071" max="4071" width="12.42578125" style="5" customWidth="1"/>
    <col min="4072" max="4072" width="10.5703125" style="5" customWidth="1"/>
    <col min="4073" max="4073" width="12.42578125" style="5" customWidth="1"/>
    <col min="4074" max="4074" width="10.5703125" style="5" customWidth="1"/>
    <col min="4075" max="4075" width="12.42578125" style="5" customWidth="1"/>
    <col min="4076" max="4076" width="10.5703125" style="5" customWidth="1"/>
    <col min="4077" max="4077" width="12.42578125" style="5" customWidth="1"/>
    <col min="4078" max="4317" width="9.140625" style="5"/>
    <col min="4318" max="4318" width="3.5703125" style="5" customWidth="1"/>
    <col min="4319" max="4319" width="41.42578125" style="5" customWidth="1"/>
    <col min="4320" max="4320" width="8" style="5" bestFit="1" customWidth="1"/>
    <col min="4321" max="4321" width="11.28515625" style="5" bestFit="1" customWidth="1"/>
    <col min="4322" max="4322" width="12.42578125" style="5" customWidth="1"/>
    <col min="4323" max="4323" width="9.85546875" style="5" customWidth="1"/>
    <col min="4324" max="4324" width="10.5703125" style="5" customWidth="1"/>
    <col min="4325" max="4325" width="12.42578125" style="5" customWidth="1"/>
    <col min="4326" max="4326" width="10.5703125" style="5" customWidth="1"/>
    <col min="4327" max="4327" width="12.42578125" style="5" customWidth="1"/>
    <col min="4328" max="4328" width="10.5703125" style="5" customWidth="1"/>
    <col min="4329" max="4329" width="12.42578125" style="5" customWidth="1"/>
    <col min="4330" max="4330" width="10.5703125" style="5" customWidth="1"/>
    <col min="4331" max="4331" width="12.42578125" style="5" customWidth="1"/>
    <col min="4332" max="4332" width="10.5703125" style="5" customWidth="1"/>
    <col min="4333" max="4333" width="12.42578125" style="5" customWidth="1"/>
    <col min="4334" max="4573" width="9.140625" style="5"/>
    <col min="4574" max="4574" width="3.5703125" style="5" customWidth="1"/>
    <col min="4575" max="4575" width="41.42578125" style="5" customWidth="1"/>
    <col min="4576" max="4576" width="8" style="5" bestFit="1" customWidth="1"/>
    <col min="4577" max="4577" width="11.28515625" style="5" bestFit="1" customWidth="1"/>
    <col min="4578" max="4578" width="12.42578125" style="5" customWidth="1"/>
    <col min="4579" max="4579" width="9.85546875" style="5" customWidth="1"/>
    <col min="4580" max="4580" width="10.5703125" style="5" customWidth="1"/>
    <col min="4581" max="4581" width="12.42578125" style="5" customWidth="1"/>
    <col min="4582" max="4582" width="10.5703125" style="5" customWidth="1"/>
    <col min="4583" max="4583" width="12.42578125" style="5" customWidth="1"/>
    <col min="4584" max="4584" width="10.5703125" style="5" customWidth="1"/>
    <col min="4585" max="4585" width="12.42578125" style="5" customWidth="1"/>
    <col min="4586" max="4586" width="10.5703125" style="5" customWidth="1"/>
    <col min="4587" max="4587" width="12.42578125" style="5" customWidth="1"/>
    <col min="4588" max="4588" width="10.5703125" style="5" customWidth="1"/>
    <col min="4589" max="4589" width="12.42578125" style="5" customWidth="1"/>
    <col min="4590" max="4829" width="9.140625" style="5"/>
    <col min="4830" max="4830" width="3.5703125" style="5" customWidth="1"/>
    <col min="4831" max="4831" width="41.42578125" style="5" customWidth="1"/>
    <col min="4832" max="4832" width="8" style="5" bestFit="1" customWidth="1"/>
    <col min="4833" max="4833" width="11.28515625" style="5" bestFit="1" customWidth="1"/>
    <col min="4834" max="4834" width="12.42578125" style="5" customWidth="1"/>
    <col min="4835" max="4835" width="9.85546875" style="5" customWidth="1"/>
    <col min="4836" max="4836" width="10.5703125" style="5" customWidth="1"/>
    <col min="4837" max="4837" width="12.42578125" style="5" customWidth="1"/>
    <col min="4838" max="4838" width="10.5703125" style="5" customWidth="1"/>
    <col min="4839" max="4839" width="12.42578125" style="5" customWidth="1"/>
    <col min="4840" max="4840" width="10.5703125" style="5" customWidth="1"/>
    <col min="4841" max="4841" width="12.42578125" style="5" customWidth="1"/>
    <col min="4842" max="4842" width="10.5703125" style="5" customWidth="1"/>
    <col min="4843" max="4843" width="12.42578125" style="5" customWidth="1"/>
    <col min="4844" max="4844" width="10.5703125" style="5" customWidth="1"/>
    <col min="4845" max="4845" width="12.42578125" style="5" customWidth="1"/>
    <col min="4846" max="5085" width="9.140625" style="5"/>
    <col min="5086" max="5086" width="3.5703125" style="5" customWidth="1"/>
    <col min="5087" max="5087" width="41.42578125" style="5" customWidth="1"/>
    <col min="5088" max="5088" width="8" style="5" bestFit="1" customWidth="1"/>
    <col min="5089" max="5089" width="11.28515625" style="5" bestFit="1" customWidth="1"/>
    <col min="5090" max="5090" width="12.42578125" style="5" customWidth="1"/>
    <col min="5091" max="5091" width="9.85546875" style="5" customWidth="1"/>
    <col min="5092" max="5092" width="10.5703125" style="5" customWidth="1"/>
    <col min="5093" max="5093" width="12.42578125" style="5" customWidth="1"/>
    <col min="5094" max="5094" width="10.5703125" style="5" customWidth="1"/>
    <col min="5095" max="5095" width="12.42578125" style="5" customWidth="1"/>
    <col min="5096" max="5096" width="10.5703125" style="5" customWidth="1"/>
    <col min="5097" max="5097" width="12.42578125" style="5" customWidth="1"/>
    <col min="5098" max="5098" width="10.5703125" style="5" customWidth="1"/>
    <col min="5099" max="5099" width="12.42578125" style="5" customWidth="1"/>
    <col min="5100" max="5100" width="10.5703125" style="5" customWidth="1"/>
    <col min="5101" max="5101" width="12.42578125" style="5" customWidth="1"/>
    <col min="5102" max="5341" width="9.140625" style="5"/>
    <col min="5342" max="5342" width="3.5703125" style="5" customWidth="1"/>
    <col min="5343" max="5343" width="41.42578125" style="5" customWidth="1"/>
    <col min="5344" max="5344" width="8" style="5" bestFit="1" customWidth="1"/>
    <col min="5345" max="5345" width="11.28515625" style="5" bestFit="1" customWidth="1"/>
    <col min="5346" max="5346" width="12.42578125" style="5" customWidth="1"/>
    <col min="5347" max="5347" width="9.85546875" style="5" customWidth="1"/>
    <col min="5348" max="5348" width="10.5703125" style="5" customWidth="1"/>
    <col min="5349" max="5349" width="12.42578125" style="5" customWidth="1"/>
    <col min="5350" max="5350" width="10.5703125" style="5" customWidth="1"/>
    <col min="5351" max="5351" width="12.42578125" style="5" customWidth="1"/>
    <col min="5352" max="5352" width="10.5703125" style="5" customWidth="1"/>
    <col min="5353" max="5353" width="12.42578125" style="5" customWidth="1"/>
    <col min="5354" max="5354" width="10.5703125" style="5" customWidth="1"/>
    <col min="5355" max="5355" width="12.42578125" style="5" customWidth="1"/>
    <col min="5356" max="5356" width="10.5703125" style="5" customWidth="1"/>
    <col min="5357" max="5357" width="12.42578125" style="5" customWidth="1"/>
    <col min="5358" max="5597" width="9.140625" style="5"/>
    <col min="5598" max="5598" width="3.5703125" style="5" customWidth="1"/>
    <col min="5599" max="5599" width="41.42578125" style="5" customWidth="1"/>
    <col min="5600" max="5600" width="8" style="5" bestFit="1" customWidth="1"/>
    <col min="5601" max="5601" width="11.28515625" style="5" bestFit="1" customWidth="1"/>
    <col min="5602" max="5602" width="12.42578125" style="5" customWidth="1"/>
    <col min="5603" max="5603" width="9.85546875" style="5" customWidth="1"/>
    <col min="5604" max="5604" width="10.5703125" style="5" customWidth="1"/>
    <col min="5605" max="5605" width="12.42578125" style="5" customWidth="1"/>
    <col min="5606" max="5606" width="10.5703125" style="5" customWidth="1"/>
    <col min="5607" max="5607" width="12.42578125" style="5" customWidth="1"/>
    <col min="5608" max="5608" width="10.5703125" style="5" customWidth="1"/>
    <col min="5609" max="5609" width="12.42578125" style="5" customWidth="1"/>
    <col min="5610" max="5610" width="10.5703125" style="5" customWidth="1"/>
    <col min="5611" max="5611" width="12.42578125" style="5" customWidth="1"/>
    <col min="5612" max="5612" width="10.5703125" style="5" customWidth="1"/>
    <col min="5613" max="5613" width="12.42578125" style="5" customWidth="1"/>
    <col min="5614" max="5853" width="9.140625" style="5"/>
    <col min="5854" max="5854" width="3.5703125" style="5" customWidth="1"/>
    <col min="5855" max="5855" width="41.42578125" style="5" customWidth="1"/>
    <col min="5856" max="5856" width="8" style="5" bestFit="1" customWidth="1"/>
    <col min="5857" max="5857" width="11.28515625" style="5" bestFit="1" customWidth="1"/>
    <col min="5858" max="5858" width="12.42578125" style="5" customWidth="1"/>
    <col min="5859" max="5859" width="9.85546875" style="5" customWidth="1"/>
    <col min="5860" max="5860" width="10.5703125" style="5" customWidth="1"/>
    <col min="5861" max="5861" width="12.42578125" style="5" customWidth="1"/>
    <col min="5862" max="5862" width="10.5703125" style="5" customWidth="1"/>
    <col min="5863" max="5863" width="12.42578125" style="5" customWidth="1"/>
    <col min="5864" max="5864" width="10.5703125" style="5" customWidth="1"/>
    <col min="5865" max="5865" width="12.42578125" style="5" customWidth="1"/>
    <col min="5866" max="5866" width="10.5703125" style="5" customWidth="1"/>
    <col min="5867" max="5867" width="12.42578125" style="5" customWidth="1"/>
    <col min="5868" max="5868" width="10.5703125" style="5" customWidth="1"/>
    <col min="5869" max="5869" width="12.42578125" style="5" customWidth="1"/>
    <col min="5870" max="6109" width="9.140625" style="5"/>
    <col min="6110" max="6110" width="3.5703125" style="5" customWidth="1"/>
    <col min="6111" max="6111" width="41.42578125" style="5" customWidth="1"/>
    <col min="6112" max="6112" width="8" style="5" bestFit="1" customWidth="1"/>
    <col min="6113" max="6113" width="11.28515625" style="5" bestFit="1" customWidth="1"/>
    <col min="6114" max="6114" width="12.42578125" style="5" customWidth="1"/>
    <col min="6115" max="6115" width="9.85546875" style="5" customWidth="1"/>
    <col min="6116" max="6116" width="10.5703125" style="5" customWidth="1"/>
    <col min="6117" max="6117" width="12.42578125" style="5" customWidth="1"/>
    <col min="6118" max="6118" width="10.5703125" style="5" customWidth="1"/>
    <col min="6119" max="6119" width="12.42578125" style="5" customWidth="1"/>
    <col min="6120" max="6120" width="10.5703125" style="5" customWidth="1"/>
    <col min="6121" max="6121" width="12.42578125" style="5" customWidth="1"/>
    <col min="6122" max="6122" width="10.5703125" style="5" customWidth="1"/>
    <col min="6123" max="6123" width="12.42578125" style="5" customWidth="1"/>
    <col min="6124" max="6124" width="10.5703125" style="5" customWidth="1"/>
    <col min="6125" max="6125" width="12.42578125" style="5" customWidth="1"/>
    <col min="6126" max="6365" width="9.140625" style="5"/>
    <col min="6366" max="6366" width="3.5703125" style="5" customWidth="1"/>
    <col min="6367" max="6367" width="41.42578125" style="5" customWidth="1"/>
    <col min="6368" max="6368" width="8" style="5" bestFit="1" customWidth="1"/>
    <col min="6369" max="6369" width="11.28515625" style="5" bestFit="1" customWidth="1"/>
    <col min="6370" max="6370" width="12.42578125" style="5" customWidth="1"/>
    <col min="6371" max="6371" width="9.85546875" style="5" customWidth="1"/>
    <col min="6372" max="6372" width="10.5703125" style="5" customWidth="1"/>
    <col min="6373" max="6373" width="12.42578125" style="5" customWidth="1"/>
    <col min="6374" max="6374" width="10.5703125" style="5" customWidth="1"/>
    <col min="6375" max="6375" width="12.42578125" style="5" customWidth="1"/>
    <col min="6376" max="6376" width="10.5703125" style="5" customWidth="1"/>
    <col min="6377" max="6377" width="12.42578125" style="5" customWidth="1"/>
    <col min="6378" max="6378" width="10.5703125" style="5" customWidth="1"/>
    <col min="6379" max="6379" width="12.42578125" style="5" customWidth="1"/>
    <col min="6380" max="6380" width="10.5703125" style="5" customWidth="1"/>
    <col min="6381" max="6381" width="12.42578125" style="5" customWidth="1"/>
    <col min="6382" max="6621" width="9.140625" style="5"/>
    <col min="6622" max="6622" width="3.5703125" style="5" customWidth="1"/>
    <col min="6623" max="6623" width="41.42578125" style="5" customWidth="1"/>
    <col min="6624" max="6624" width="8" style="5" bestFit="1" customWidth="1"/>
    <col min="6625" max="6625" width="11.28515625" style="5" bestFit="1" customWidth="1"/>
    <col min="6626" max="6626" width="12.42578125" style="5" customWidth="1"/>
    <col min="6627" max="6627" width="9.85546875" style="5" customWidth="1"/>
    <col min="6628" max="6628" width="10.5703125" style="5" customWidth="1"/>
    <col min="6629" max="6629" width="12.42578125" style="5" customWidth="1"/>
    <col min="6630" max="6630" width="10.5703125" style="5" customWidth="1"/>
    <col min="6631" max="6631" width="12.42578125" style="5" customWidth="1"/>
    <col min="6632" max="6632" width="10.5703125" style="5" customWidth="1"/>
    <col min="6633" max="6633" width="12.42578125" style="5" customWidth="1"/>
    <col min="6634" max="6634" width="10.5703125" style="5" customWidth="1"/>
    <col min="6635" max="6635" width="12.42578125" style="5" customWidth="1"/>
    <col min="6636" max="6636" width="10.5703125" style="5" customWidth="1"/>
    <col min="6637" max="6637" width="12.42578125" style="5" customWidth="1"/>
    <col min="6638" max="6877" width="9.140625" style="5"/>
    <col min="6878" max="6878" width="3.5703125" style="5" customWidth="1"/>
    <col min="6879" max="6879" width="41.42578125" style="5" customWidth="1"/>
    <col min="6880" max="6880" width="8" style="5" bestFit="1" customWidth="1"/>
    <col min="6881" max="6881" width="11.28515625" style="5" bestFit="1" customWidth="1"/>
    <col min="6882" max="6882" width="12.42578125" style="5" customWidth="1"/>
    <col min="6883" max="6883" width="9.85546875" style="5" customWidth="1"/>
    <col min="6884" max="6884" width="10.5703125" style="5" customWidth="1"/>
    <col min="6885" max="6885" width="12.42578125" style="5" customWidth="1"/>
    <col min="6886" max="6886" width="10.5703125" style="5" customWidth="1"/>
    <col min="6887" max="6887" width="12.42578125" style="5" customWidth="1"/>
    <col min="6888" max="6888" width="10.5703125" style="5" customWidth="1"/>
    <col min="6889" max="6889" width="12.42578125" style="5" customWidth="1"/>
    <col min="6890" max="6890" width="10.5703125" style="5" customWidth="1"/>
    <col min="6891" max="6891" width="12.42578125" style="5" customWidth="1"/>
    <col min="6892" max="6892" width="10.5703125" style="5" customWidth="1"/>
    <col min="6893" max="6893" width="12.42578125" style="5" customWidth="1"/>
    <col min="6894" max="7133" width="9.140625" style="5"/>
    <col min="7134" max="7134" width="3.5703125" style="5" customWidth="1"/>
    <col min="7135" max="7135" width="41.42578125" style="5" customWidth="1"/>
    <col min="7136" max="7136" width="8" style="5" bestFit="1" customWidth="1"/>
    <col min="7137" max="7137" width="11.28515625" style="5" bestFit="1" customWidth="1"/>
    <col min="7138" max="7138" width="12.42578125" style="5" customWidth="1"/>
    <col min="7139" max="7139" width="9.85546875" style="5" customWidth="1"/>
    <col min="7140" max="7140" width="10.5703125" style="5" customWidth="1"/>
    <col min="7141" max="7141" width="12.42578125" style="5" customWidth="1"/>
    <col min="7142" max="7142" width="10.5703125" style="5" customWidth="1"/>
    <col min="7143" max="7143" width="12.42578125" style="5" customWidth="1"/>
    <col min="7144" max="7144" width="10.5703125" style="5" customWidth="1"/>
    <col min="7145" max="7145" width="12.42578125" style="5" customWidth="1"/>
    <col min="7146" max="7146" width="10.5703125" style="5" customWidth="1"/>
    <col min="7147" max="7147" width="12.42578125" style="5" customWidth="1"/>
    <col min="7148" max="7148" width="10.5703125" style="5" customWidth="1"/>
    <col min="7149" max="7149" width="12.42578125" style="5" customWidth="1"/>
    <col min="7150" max="7389" width="9.140625" style="5"/>
    <col min="7390" max="7390" width="3.5703125" style="5" customWidth="1"/>
    <col min="7391" max="7391" width="41.42578125" style="5" customWidth="1"/>
    <col min="7392" max="7392" width="8" style="5" bestFit="1" customWidth="1"/>
    <col min="7393" max="7393" width="11.28515625" style="5" bestFit="1" customWidth="1"/>
    <col min="7394" max="7394" width="12.42578125" style="5" customWidth="1"/>
    <col min="7395" max="7395" width="9.85546875" style="5" customWidth="1"/>
    <col min="7396" max="7396" width="10.5703125" style="5" customWidth="1"/>
    <col min="7397" max="7397" width="12.42578125" style="5" customWidth="1"/>
    <col min="7398" max="7398" width="10.5703125" style="5" customWidth="1"/>
    <col min="7399" max="7399" width="12.42578125" style="5" customWidth="1"/>
    <col min="7400" max="7400" width="10.5703125" style="5" customWidth="1"/>
    <col min="7401" max="7401" width="12.42578125" style="5" customWidth="1"/>
    <col min="7402" max="7402" width="10.5703125" style="5" customWidth="1"/>
    <col min="7403" max="7403" width="12.42578125" style="5" customWidth="1"/>
    <col min="7404" max="7404" width="10.5703125" style="5" customWidth="1"/>
    <col min="7405" max="7405" width="12.42578125" style="5" customWidth="1"/>
    <col min="7406" max="7645" width="9.140625" style="5"/>
    <col min="7646" max="7646" width="3.5703125" style="5" customWidth="1"/>
    <col min="7647" max="7647" width="41.42578125" style="5" customWidth="1"/>
    <col min="7648" max="7648" width="8" style="5" bestFit="1" customWidth="1"/>
    <col min="7649" max="7649" width="11.28515625" style="5" bestFit="1" customWidth="1"/>
    <col min="7650" max="7650" width="12.42578125" style="5" customWidth="1"/>
    <col min="7651" max="7651" width="9.85546875" style="5" customWidth="1"/>
    <col min="7652" max="7652" width="10.5703125" style="5" customWidth="1"/>
    <col min="7653" max="7653" width="12.42578125" style="5" customWidth="1"/>
    <col min="7654" max="7654" width="10.5703125" style="5" customWidth="1"/>
    <col min="7655" max="7655" width="12.42578125" style="5" customWidth="1"/>
    <col min="7656" max="7656" width="10.5703125" style="5" customWidth="1"/>
    <col min="7657" max="7657" width="12.42578125" style="5" customWidth="1"/>
    <col min="7658" max="7658" width="10.5703125" style="5" customWidth="1"/>
    <col min="7659" max="7659" width="12.42578125" style="5" customWidth="1"/>
    <col min="7660" max="7660" width="10.5703125" style="5" customWidth="1"/>
    <col min="7661" max="7661" width="12.42578125" style="5" customWidth="1"/>
    <col min="7662" max="7901" width="9.140625" style="5"/>
    <col min="7902" max="7902" width="3.5703125" style="5" customWidth="1"/>
    <col min="7903" max="7903" width="41.42578125" style="5" customWidth="1"/>
    <col min="7904" max="7904" width="8" style="5" bestFit="1" customWidth="1"/>
    <col min="7905" max="7905" width="11.28515625" style="5" bestFit="1" customWidth="1"/>
    <col min="7906" max="7906" width="12.42578125" style="5" customWidth="1"/>
    <col min="7907" max="7907" width="9.85546875" style="5" customWidth="1"/>
    <col min="7908" max="7908" width="10.5703125" style="5" customWidth="1"/>
    <col min="7909" max="7909" width="12.42578125" style="5" customWidth="1"/>
    <col min="7910" max="7910" width="10.5703125" style="5" customWidth="1"/>
    <col min="7911" max="7911" width="12.42578125" style="5" customWidth="1"/>
    <col min="7912" max="7912" width="10.5703125" style="5" customWidth="1"/>
    <col min="7913" max="7913" width="12.42578125" style="5" customWidth="1"/>
    <col min="7914" max="7914" width="10.5703125" style="5" customWidth="1"/>
    <col min="7915" max="7915" width="12.42578125" style="5" customWidth="1"/>
    <col min="7916" max="7916" width="10.5703125" style="5" customWidth="1"/>
    <col min="7917" max="7917" width="12.42578125" style="5" customWidth="1"/>
    <col min="7918" max="8157" width="9.140625" style="5"/>
    <col min="8158" max="8158" width="3.5703125" style="5" customWidth="1"/>
    <col min="8159" max="8159" width="41.42578125" style="5" customWidth="1"/>
    <col min="8160" max="8160" width="8" style="5" bestFit="1" customWidth="1"/>
    <col min="8161" max="8161" width="11.28515625" style="5" bestFit="1" customWidth="1"/>
    <col min="8162" max="8162" width="12.42578125" style="5" customWidth="1"/>
    <col min="8163" max="8163" width="9.85546875" style="5" customWidth="1"/>
    <col min="8164" max="8164" width="10.5703125" style="5" customWidth="1"/>
    <col min="8165" max="8165" width="12.42578125" style="5" customWidth="1"/>
    <col min="8166" max="8166" width="10.5703125" style="5" customWidth="1"/>
    <col min="8167" max="8167" width="12.42578125" style="5" customWidth="1"/>
    <col min="8168" max="8168" width="10.5703125" style="5" customWidth="1"/>
    <col min="8169" max="8169" width="12.42578125" style="5" customWidth="1"/>
    <col min="8170" max="8170" width="10.5703125" style="5" customWidth="1"/>
    <col min="8171" max="8171" width="12.42578125" style="5" customWidth="1"/>
    <col min="8172" max="8172" width="10.5703125" style="5" customWidth="1"/>
    <col min="8173" max="8173" width="12.42578125" style="5" customWidth="1"/>
    <col min="8174" max="8413" width="9.140625" style="5"/>
    <col min="8414" max="8414" width="3.5703125" style="5" customWidth="1"/>
    <col min="8415" max="8415" width="41.42578125" style="5" customWidth="1"/>
    <col min="8416" max="8416" width="8" style="5" bestFit="1" customWidth="1"/>
    <col min="8417" max="8417" width="11.28515625" style="5" bestFit="1" customWidth="1"/>
    <col min="8418" max="8418" width="12.42578125" style="5" customWidth="1"/>
    <col min="8419" max="8419" width="9.85546875" style="5" customWidth="1"/>
    <col min="8420" max="8420" width="10.5703125" style="5" customWidth="1"/>
    <col min="8421" max="8421" width="12.42578125" style="5" customWidth="1"/>
    <col min="8422" max="8422" width="10.5703125" style="5" customWidth="1"/>
    <col min="8423" max="8423" width="12.42578125" style="5" customWidth="1"/>
    <col min="8424" max="8424" width="10.5703125" style="5" customWidth="1"/>
    <col min="8425" max="8425" width="12.42578125" style="5" customWidth="1"/>
    <col min="8426" max="8426" width="10.5703125" style="5" customWidth="1"/>
    <col min="8427" max="8427" width="12.42578125" style="5" customWidth="1"/>
    <col min="8428" max="8428" width="10.5703125" style="5" customWidth="1"/>
    <col min="8429" max="8429" width="12.42578125" style="5" customWidth="1"/>
    <col min="8430" max="8669" width="9.140625" style="5"/>
    <col min="8670" max="8670" width="3.5703125" style="5" customWidth="1"/>
    <col min="8671" max="8671" width="41.42578125" style="5" customWidth="1"/>
    <col min="8672" max="8672" width="8" style="5" bestFit="1" customWidth="1"/>
    <col min="8673" max="8673" width="11.28515625" style="5" bestFit="1" customWidth="1"/>
    <col min="8674" max="8674" width="12.42578125" style="5" customWidth="1"/>
    <col min="8675" max="8675" width="9.85546875" style="5" customWidth="1"/>
    <col min="8676" max="8676" width="10.5703125" style="5" customWidth="1"/>
    <col min="8677" max="8677" width="12.42578125" style="5" customWidth="1"/>
    <col min="8678" max="8678" width="10.5703125" style="5" customWidth="1"/>
    <col min="8679" max="8679" width="12.42578125" style="5" customWidth="1"/>
    <col min="8680" max="8680" width="10.5703125" style="5" customWidth="1"/>
    <col min="8681" max="8681" width="12.42578125" style="5" customWidth="1"/>
    <col min="8682" max="8682" width="10.5703125" style="5" customWidth="1"/>
    <col min="8683" max="8683" width="12.42578125" style="5" customWidth="1"/>
    <col min="8684" max="8684" width="10.5703125" style="5" customWidth="1"/>
    <col min="8685" max="8685" width="12.42578125" style="5" customWidth="1"/>
    <col min="8686" max="8925" width="9.140625" style="5"/>
    <col min="8926" max="8926" width="3.5703125" style="5" customWidth="1"/>
    <col min="8927" max="8927" width="41.42578125" style="5" customWidth="1"/>
    <col min="8928" max="8928" width="8" style="5" bestFit="1" customWidth="1"/>
    <col min="8929" max="8929" width="11.28515625" style="5" bestFit="1" customWidth="1"/>
    <col min="8930" max="8930" width="12.42578125" style="5" customWidth="1"/>
    <col min="8931" max="8931" width="9.85546875" style="5" customWidth="1"/>
    <col min="8932" max="8932" width="10.5703125" style="5" customWidth="1"/>
    <col min="8933" max="8933" width="12.42578125" style="5" customWidth="1"/>
    <col min="8934" max="8934" width="10.5703125" style="5" customWidth="1"/>
    <col min="8935" max="8935" width="12.42578125" style="5" customWidth="1"/>
    <col min="8936" max="8936" width="10.5703125" style="5" customWidth="1"/>
    <col min="8937" max="8937" width="12.42578125" style="5" customWidth="1"/>
    <col min="8938" max="8938" width="10.5703125" style="5" customWidth="1"/>
    <col min="8939" max="8939" width="12.42578125" style="5" customWidth="1"/>
    <col min="8940" max="8940" width="10.5703125" style="5" customWidth="1"/>
    <col min="8941" max="8941" width="12.42578125" style="5" customWidth="1"/>
    <col min="8942" max="9181" width="9.140625" style="5"/>
    <col min="9182" max="9182" width="3.5703125" style="5" customWidth="1"/>
    <col min="9183" max="9183" width="41.42578125" style="5" customWidth="1"/>
    <col min="9184" max="9184" width="8" style="5" bestFit="1" customWidth="1"/>
    <col min="9185" max="9185" width="11.28515625" style="5" bestFit="1" customWidth="1"/>
    <col min="9186" max="9186" width="12.42578125" style="5" customWidth="1"/>
    <col min="9187" max="9187" width="9.85546875" style="5" customWidth="1"/>
    <col min="9188" max="9188" width="10.5703125" style="5" customWidth="1"/>
    <col min="9189" max="9189" width="12.42578125" style="5" customWidth="1"/>
    <col min="9190" max="9190" width="10.5703125" style="5" customWidth="1"/>
    <col min="9191" max="9191" width="12.42578125" style="5" customWidth="1"/>
    <col min="9192" max="9192" width="10.5703125" style="5" customWidth="1"/>
    <col min="9193" max="9193" width="12.42578125" style="5" customWidth="1"/>
    <col min="9194" max="9194" width="10.5703125" style="5" customWidth="1"/>
    <col min="9195" max="9195" width="12.42578125" style="5" customWidth="1"/>
    <col min="9196" max="9196" width="10.5703125" style="5" customWidth="1"/>
    <col min="9197" max="9197" width="12.42578125" style="5" customWidth="1"/>
    <col min="9198" max="9437" width="9.140625" style="5"/>
    <col min="9438" max="9438" width="3.5703125" style="5" customWidth="1"/>
    <col min="9439" max="9439" width="41.42578125" style="5" customWidth="1"/>
    <col min="9440" max="9440" width="8" style="5" bestFit="1" customWidth="1"/>
    <col min="9441" max="9441" width="11.28515625" style="5" bestFit="1" customWidth="1"/>
    <col min="9442" max="9442" width="12.42578125" style="5" customWidth="1"/>
    <col min="9443" max="9443" width="9.85546875" style="5" customWidth="1"/>
    <col min="9444" max="9444" width="10.5703125" style="5" customWidth="1"/>
    <col min="9445" max="9445" width="12.42578125" style="5" customWidth="1"/>
    <col min="9446" max="9446" width="10.5703125" style="5" customWidth="1"/>
    <col min="9447" max="9447" width="12.42578125" style="5" customWidth="1"/>
    <col min="9448" max="9448" width="10.5703125" style="5" customWidth="1"/>
    <col min="9449" max="9449" width="12.42578125" style="5" customWidth="1"/>
    <col min="9450" max="9450" width="10.5703125" style="5" customWidth="1"/>
    <col min="9451" max="9451" width="12.42578125" style="5" customWidth="1"/>
    <col min="9452" max="9452" width="10.5703125" style="5" customWidth="1"/>
    <col min="9453" max="9453" width="12.42578125" style="5" customWidth="1"/>
    <col min="9454" max="9693" width="9.140625" style="5"/>
    <col min="9694" max="9694" width="3.5703125" style="5" customWidth="1"/>
    <col min="9695" max="9695" width="41.42578125" style="5" customWidth="1"/>
    <col min="9696" max="9696" width="8" style="5" bestFit="1" customWidth="1"/>
    <col min="9697" max="9697" width="11.28515625" style="5" bestFit="1" customWidth="1"/>
    <col min="9698" max="9698" width="12.42578125" style="5" customWidth="1"/>
    <col min="9699" max="9699" width="9.85546875" style="5" customWidth="1"/>
    <col min="9700" max="9700" width="10.5703125" style="5" customWidth="1"/>
    <col min="9701" max="9701" width="12.42578125" style="5" customWidth="1"/>
    <col min="9702" max="9702" width="10.5703125" style="5" customWidth="1"/>
    <col min="9703" max="9703" width="12.42578125" style="5" customWidth="1"/>
    <col min="9704" max="9704" width="10.5703125" style="5" customWidth="1"/>
    <col min="9705" max="9705" width="12.42578125" style="5" customWidth="1"/>
    <col min="9706" max="9706" width="10.5703125" style="5" customWidth="1"/>
    <col min="9707" max="9707" width="12.42578125" style="5" customWidth="1"/>
    <col min="9708" max="9708" width="10.5703125" style="5" customWidth="1"/>
    <col min="9709" max="9709" width="12.42578125" style="5" customWidth="1"/>
    <col min="9710" max="9949" width="9.140625" style="5"/>
    <col min="9950" max="9950" width="3.5703125" style="5" customWidth="1"/>
    <col min="9951" max="9951" width="41.42578125" style="5" customWidth="1"/>
    <col min="9952" max="9952" width="8" style="5" bestFit="1" customWidth="1"/>
    <col min="9953" max="9953" width="11.28515625" style="5" bestFit="1" customWidth="1"/>
    <col min="9954" max="9954" width="12.42578125" style="5" customWidth="1"/>
    <col min="9955" max="9955" width="9.85546875" style="5" customWidth="1"/>
    <col min="9956" max="9956" width="10.5703125" style="5" customWidth="1"/>
    <col min="9957" max="9957" width="12.42578125" style="5" customWidth="1"/>
    <col min="9958" max="9958" width="10.5703125" style="5" customWidth="1"/>
    <col min="9959" max="9959" width="12.42578125" style="5" customWidth="1"/>
    <col min="9960" max="9960" width="10.5703125" style="5" customWidth="1"/>
    <col min="9961" max="9961" width="12.42578125" style="5" customWidth="1"/>
    <col min="9962" max="9962" width="10.5703125" style="5" customWidth="1"/>
    <col min="9963" max="9963" width="12.42578125" style="5" customWidth="1"/>
    <col min="9964" max="9964" width="10.5703125" style="5" customWidth="1"/>
    <col min="9965" max="9965" width="12.42578125" style="5" customWidth="1"/>
    <col min="9966" max="10205" width="9.140625" style="5"/>
    <col min="10206" max="10206" width="3.5703125" style="5" customWidth="1"/>
    <col min="10207" max="10207" width="41.42578125" style="5" customWidth="1"/>
    <col min="10208" max="10208" width="8" style="5" bestFit="1" customWidth="1"/>
    <col min="10209" max="10209" width="11.28515625" style="5" bestFit="1" customWidth="1"/>
    <col min="10210" max="10210" width="12.42578125" style="5" customWidth="1"/>
    <col min="10211" max="10211" width="9.85546875" style="5" customWidth="1"/>
    <col min="10212" max="10212" width="10.5703125" style="5" customWidth="1"/>
    <col min="10213" max="10213" width="12.42578125" style="5" customWidth="1"/>
    <col min="10214" max="10214" width="10.5703125" style="5" customWidth="1"/>
    <col min="10215" max="10215" width="12.42578125" style="5" customWidth="1"/>
    <col min="10216" max="10216" width="10.5703125" style="5" customWidth="1"/>
    <col min="10217" max="10217" width="12.42578125" style="5" customWidth="1"/>
    <col min="10218" max="10218" width="10.5703125" style="5" customWidth="1"/>
    <col min="10219" max="10219" width="12.42578125" style="5" customWidth="1"/>
    <col min="10220" max="10220" width="10.5703125" style="5" customWidth="1"/>
    <col min="10221" max="10221" width="12.42578125" style="5" customWidth="1"/>
    <col min="10222" max="10461" width="9.140625" style="5"/>
    <col min="10462" max="10462" width="3.5703125" style="5" customWidth="1"/>
    <col min="10463" max="10463" width="41.42578125" style="5" customWidth="1"/>
    <col min="10464" max="10464" width="8" style="5" bestFit="1" customWidth="1"/>
    <col min="10465" max="10465" width="11.28515625" style="5" bestFit="1" customWidth="1"/>
    <col min="10466" max="10466" width="12.42578125" style="5" customWidth="1"/>
    <col min="10467" max="10467" width="9.85546875" style="5" customWidth="1"/>
    <col min="10468" max="10468" width="10.5703125" style="5" customWidth="1"/>
    <col min="10469" max="10469" width="12.42578125" style="5" customWidth="1"/>
    <col min="10470" max="10470" width="10.5703125" style="5" customWidth="1"/>
    <col min="10471" max="10471" width="12.42578125" style="5" customWidth="1"/>
    <col min="10472" max="10472" width="10.5703125" style="5" customWidth="1"/>
    <col min="10473" max="10473" width="12.42578125" style="5" customWidth="1"/>
    <col min="10474" max="10474" width="10.5703125" style="5" customWidth="1"/>
    <col min="10475" max="10475" width="12.42578125" style="5" customWidth="1"/>
    <col min="10476" max="10476" width="10.5703125" style="5" customWidth="1"/>
    <col min="10477" max="10477" width="12.42578125" style="5" customWidth="1"/>
    <col min="10478" max="10717" width="9.140625" style="5"/>
    <col min="10718" max="10718" width="3.5703125" style="5" customWidth="1"/>
    <col min="10719" max="10719" width="41.42578125" style="5" customWidth="1"/>
    <col min="10720" max="10720" width="8" style="5" bestFit="1" customWidth="1"/>
    <col min="10721" max="10721" width="11.28515625" style="5" bestFit="1" customWidth="1"/>
    <col min="10722" max="10722" width="12.42578125" style="5" customWidth="1"/>
    <col min="10723" max="10723" width="9.85546875" style="5" customWidth="1"/>
    <col min="10724" max="10724" width="10.5703125" style="5" customWidth="1"/>
    <col min="10725" max="10725" width="12.42578125" style="5" customWidth="1"/>
    <col min="10726" max="10726" width="10.5703125" style="5" customWidth="1"/>
    <col min="10727" max="10727" width="12.42578125" style="5" customWidth="1"/>
    <col min="10728" max="10728" width="10.5703125" style="5" customWidth="1"/>
    <col min="10729" max="10729" width="12.42578125" style="5" customWidth="1"/>
    <col min="10730" max="10730" width="10.5703125" style="5" customWidth="1"/>
    <col min="10731" max="10731" width="12.42578125" style="5" customWidth="1"/>
    <col min="10732" max="10732" width="10.5703125" style="5" customWidth="1"/>
    <col min="10733" max="10733" width="12.42578125" style="5" customWidth="1"/>
    <col min="10734" max="10973" width="9.140625" style="5"/>
    <col min="10974" max="10974" width="3.5703125" style="5" customWidth="1"/>
    <col min="10975" max="10975" width="41.42578125" style="5" customWidth="1"/>
    <col min="10976" max="10976" width="8" style="5" bestFit="1" customWidth="1"/>
    <col min="10977" max="10977" width="11.28515625" style="5" bestFit="1" customWidth="1"/>
    <col min="10978" max="10978" width="12.42578125" style="5" customWidth="1"/>
    <col min="10979" max="10979" width="9.85546875" style="5" customWidth="1"/>
    <col min="10980" max="10980" width="10.5703125" style="5" customWidth="1"/>
    <col min="10981" max="10981" width="12.42578125" style="5" customWidth="1"/>
    <col min="10982" max="10982" width="10.5703125" style="5" customWidth="1"/>
    <col min="10983" max="10983" width="12.42578125" style="5" customWidth="1"/>
    <col min="10984" max="10984" width="10.5703125" style="5" customWidth="1"/>
    <col min="10985" max="10985" width="12.42578125" style="5" customWidth="1"/>
    <col min="10986" max="10986" width="10.5703125" style="5" customWidth="1"/>
    <col min="10987" max="10987" width="12.42578125" style="5" customWidth="1"/>
    <col min="10988" max="10988" width="10.5703125" style="5" customWidth="1"/>
    <col min="10989" max="10989" width="12.42578125" style="5" customWidth="1"/>
    <col min="10990" max="11229" width="9.140625" style="5"/>
    <col min="11230" max="11230" width="3.5703125" style="5" customWidth="1"/>
    <col min="11231" max="11231" width="41.42578125" style="5" customWidth="1"/>
    <col min="11232" max="11232" width="8" style="5" bestFit="1" customWidth="1"/>
    <col min="11233" max="11233" width="11.28515625" style="5" bestFit="1" customWidth="1"/>
    <col min="11234" max="11234" width="12.42578125" style="5" customWidth="1"/>
    <col min="11235" max="11235" width="9.85546875" style="5" customWidth="1"/>
    <col min="11236" max="11236" width="10.5703125" style="5" customWidth="1"/>
    <col min="11237" max="11237" width="12.42578125" style="5" customWidth="1"/>
    <col min="11238" max="11238" width="10.5703125" style="5" customWidth="1"/>
    <col min="11239" max="11239" width="12.42578125" style="5" customWidth="1"/>
    <col min="11240" max="11240" width="10.5703125" style="5" customWidth="1"/>
    <col min="11241" max="11241" width="12.42578125" style="5" customWidth="1"/>
    <col min="11242" max="11242" width="10.5703125" style="5" customWidth="1"/>
    <col min="11243" max="11243" width="12.42578125" style="5" customWidth="1"/>
    <col min="11244" max="11244" width="10.5703125" style="5" customWidth="1"/>
    <col min="11245" max="11245" width="12.42578125" style="5" customWidth="1"/>
    <col min="11246" max="11485" width="9.140625" style="5"/>
    <col min="11486" max="11486" width="3.5703125" style="5" customWidth="1"/>
    <col min="11487" max="11487" width="41.42578125" style="5" customWidth="1"/>
    <col min="11488" max="11488" width="8" style="5" bestFit="1" customWidth="1"/>
    <col min="11489" max="11489" width="11.28515625" style="5" bestFit="1" customWidth="1"/>
    <col min="11490" max="11490" width="12.42578125" style="5" customWidth="1"/>
    <col min="11491" max="11491" width="9.85546875" style="5" customWidth="1"/>
    <col min="11492" max="11492" width="10.5703125" style="5" customWidth="1"/>
    <col min="11493" max="11493" width="12.42578125" style="5" customWidth="1"/>
    <col min="11494" max="11494" width="10.5703125" style="5" customWidth="1"/>
    <col min="11495" max="11495" width="12.42578125" style="5" customWidth="1"/>
    <col min="11496" max="11496" width="10.5703125" style="5" customWidth="1"/>
    <col min="11497" max="11497" width="12.42578125" style="5" customWidth="1"/>
    <col min="11498" max="11498" width="10.5703125" style="5" customWidth="1"/>
    <col min="11499" max="11499" width="12.42578125" style="5" customWidth="1"/>
    <col min="11500" max="11500" width="10.5703125" style="5" customWidth="1"/>
    <col min="11501" max="11501" width="12.42578125" style="5" customWidth="1"/>
    <col min="11502" max="11741" width="9.140625" style="5"/>
    <col min="11742" max="11742" width="3.5703125" style="5" customWidth="1"/>
    <col min="11743" max="11743" width="41.42578125" style="5" customWidth="1"/>
    <col min="11744" max="11744" width="8" style="5" bestFit="1" customWidth="1"/>
    <col min="11745" max="11745" width="11.28515625" style="5" bestFit="1" customWidth="1"/>
    <col min="11746" max="11746" width="12.42578125" style="5" customWidth="1"/>
    <col min="11747" max="11747" width="9.85546875" style="5" customWidth="1"/>
    <col min="11748" max="11748" width="10.5703125" style="5" customWidth="1"/>
    <col min="11749" max="11749" width="12.42578125" style="5" customWidth="1"/>
    <col min="11750" max="11750" width="10.5703125" style="5" customWidth="1"/>
    <col min="11751" max="11751" width="12.42578125" style="5" customWidth="1"/>
    <col min="11752" max="11752" width="10.5703125" style="5" customWidth="1"/>
    <col min="11753" max="11753" width="12.42578125" style="5" customWidth="1"/>
    <col min="11754" max="11754" width="10.5703125" style="5" customWidth="1"/>
    <col min="11755" max="11755" width="12.42578125" style="5" customWidth="1"/>
    <col min="11756" max="11756" width="10.5703125" style="5" customWidth="1"/>
    <col min="11757" max="11757" width="12.42578125" style="5" customWidth="1"/>
    <col min="11758" max="11997" width="9.140625" style="5"/>
    <col min="11998" max="11998" width="3.5703125" style="5" customWidth="1"/>
    <col min="11999" max="11999" width="41.42578125" style="5" customWidth="1"/>
    <col min="12000" max="12000" width="8" style="5" bestFit="1" customWidth="1"/>
    <col min="12001" max="12001" width="11.28515625" style="5" bestFit="1" customWidth="1"/>
    <col min="12002" max="12002" width="12.42578125" style="5" customWidth="1"/>
    <col min="12003" max="12003" width="9.85546875" style="5" customWidth="1"/>
    <col min="12004" max="12004" width="10.5703125" style="5" customWidth="1"/>
    <col min="12005" max="12005" width="12.42578125" style="5" customWidth="1"/>
    <col min="12006" max="12006" width="10.5703125" style="5" customWidth="1"/>
    <col min="12007" max="12007" width="12.42578125" style="5" customWidth="1"/>
    <col min="12008" max="12008" width="10.5703125" style="5" customWidth="1"/>
    <col min="12009" max="12009" width="12.42578125" style="5" customWidth="1"/>
    <col min="12010" max="12010" width="10.5703125" style="5" customWidth="1"/>
    <col min="12011" max="12011" width="12.42578125" style="5" customWidth="1"/>
    <col min="12012" max="12012" width="10.5703125" style="5" customWidth="1"/>
    <col min="12013" max="12013" width="12.42578125" style="5" customWidth="1"/>
    <col min="12014" max="12253" width="9.140625" style="5"/>
    <col min="12254" max="12254" width="3.5703125" style="5" customWidth="1"/>
    <col min="12255" max="12255" width="41.42578125" style="5" customWidth="1"/>
    <col min="12256" max="12256" width="8" style="5" bestFit="1" customWidth="1"/>
    <col min="12257" max="12257" width="11.28515625" style="5" bestFit="1" customWidth="1"/>
    <col min="12258" max="12258" width="12.42578125" style="5" customWidth="1"/>
    <col min="12259" max="12259" width="9.85546875" style="5" customWidth="1"/>
    <col min="12260" max="12260" width="10.5703125" style="5" customWidth="1"/>
    <col min="12261" max="12261" width="12.42578125" style="5" customWidth="1"/>
    <col min="12262" max="12262" width="10.5703125" style="5" customWidth="1"/>
    <col min="12263" max="12263" width="12.42578125" style="5" customWidth="1"/>
    <col min="12264" max="12264" width="10.5703125" style="5" customWidth="1"/>
    <col min="12265" max="12265" width="12.42578125" style="5" customWidth="1"/>
    <col min="12266" max="12266" width="10.5703125" style="5" customWidth="1"/>
    <col min="12267" max="12267" width="12.42578125" style="5" customWidth="1"/>
    <col min="12268" max="12268" width="10.5703125" style="5" customWidth="1"/>
    <col min="12269" max="12269" width="12.42578125" style="5" customWidth="1"/>
    <col min="12270" max="12509" width="9.140625" style="5"/>
    <col min="12510" max="12510" width="3.5703125" style="5" customWidth="1"/>
    <col min="12511" max="12511" width="41.42578125" style="5" customWidth="1"/>
    <col min="12512" max="12512" width="8" style="5" bestFit="1" customWidth="1"/>
    <col min="12513" max="12513" width="11.28515625" style="5" bestFit="1" customWidth="1"/>
    <col min="12514" max="12514" width="12.42578125" style="5" customWidth="1"/>
    <col min="12515" max="12515" width="9.85546875" style="5" customWidth="1"/>
    <col min="12516" max="12516" width="10.5703125" style="5" customWidth="1"/>
    <col min="12517" max="12517" width="12.42578125" style="5" customWidth="1"/>
    <col min="12518" max="12518" width="10.5703125" style="5" customWidth="1"/>
    <col min="12519" max="12519" width="12.42578125" style="5" customWidth="1"/>
    <col min="12520" max="12520" width="10.5703125" style="5" customWidth="1"/>
    <col min="12521" max="12521" width="12.42578125" style="5" customWidth="1"/>
    <col min="12522" max="12522" width="10.5703125" style="5" customWidth="1"/>
    <col min="12523" max="12523" width="12.42578125" style="5" customWidth="1"/>
    <col min="12524" max="12524" width="10.5703125" style="5" customWidth="1"/>
    <col min="12525" max="12525" width="12.42578125" style="5" customWidth="1"/>
    <col min="12526" max="12765" width="9.140625" style="5"/>
    <col min="12766" max="12766" width="3.5703125" style="5" customWidth="1"/>
    <col min="12767" max="12767" width="41.42578125" style="5" customWidth="1"/>
    <col min="12768" max="12768" width="8" style="5" bestFit="1" customWidth="1"/>
    <col min="12769" max="12769" width="11.28515625" style="5" bestFit="1" customWidth="1"/>
    <col min="12770" max="12770" width="12.42578125" style="5" customWidth="1"/>
    <col min="12771" max="12771" width="9.85546875" style="5" customWidth="1"/>
    <col min="12772" max="12772" width="10.5703125" style="5" customWidth="1"/>
    <col min="12773" max="12773" width="12.42578125" style="5" customWidth="1"/>
    <col min="12774" max="12774" width="10.5703125" style="5" customWidth="1"/>
    <col min="12775" max="12775" width="12.42578125" style="5" customWidth="1"/>
    <col min="12776" max="12776" width="10.5703125" style="5" customWidth="1"/>
    <col min="12777" max="12777" width="12.42578125" style="5" customWidth="1"/>
    <col min="12778" max="12778" width="10.5703125" style="5" customWidth="1"/>
    <col min="12779" max="12779" width="12.42578125" style="5" customWidth="1"/>
    <col min="12780" max="12780" width="10.5703125" style="5" customWidth="1"/>
    <col min="12781" max="12781" width="12.42578125" style="5" customWidth="1"/>
    <col min="12782" max="13021" width="9.140625" style="5"/>
    <col min="13022" max="13022" width="3.5703125" style="5" customWidth="1"/>
    <col min="13023" max="13023" width="41.42578125" style="5" customWidth="1"/>
    <col min="13024" max="13024" width="8" style="5" bestFit="1" customWidth="1"/>
    <col min="13025" max="13025" width="11.28515625" style="5" bestFit="1" customWidth="1"/>
    <col min="13026" max="13026" width="12.42578125" style="5" customWidth="1"/>
    <col min="13027" max="13027" width="9.85546875" style="5" customWidth="1"/>
    <col min="13028" max="13028" width="10.5703125" style="5" customWidth="1"/>
    <col min="13029" max="13029" width="12.42578125" style="5" customWidth="1"/>
    <col min="13030" max="13030" width="10.5703125" style="5" customWidth="1"/>
    <col min="13031" max="13031" width="12.42578125" style="5" customWidth="1"/>
    <col min="13032" max="13032" width="10.5703125" style="5" customWidth="1"/>
    <col min="13033" max="13033" width="12.42578125" style="5" customWidth="1"/>
    <col min="13034" max="13034" width="10.5703125" style="5" customWidth="1"/>
    <col min="13035" max="13035" width="12.42578125" style="5" customWidth="1"/>
    <col min="13036" max="13036" width="10.5703125" style="5" customWidth="1"/>
    <col min="13037" max="13037" width="12.42578125" style="5" customWidth="1"/>
    <col min="13038" max="13277" width="9.140625" style="5"/>
    <col min="13278" max="13278" width="3.5703125" style="5" customWidth="1"/>
    <col min="13279" max="13279" width="41.42578125" style="5" customWidth="1"/>
    <col min="13280" max="13280" width="8" style="5" bestFit="1" customWidth="1"/>
    <col min="13281" max="13281" width="11.28515625" style="5" bestFit="1" customWidth="1"/>
    <col min="13282" max="13282" width="12.42578125" style="5" customWidth="1"/>
    <col min="13283" max="13283" width="9.85546875" style="5" customWidth="1"/>
    <col min="13284" max="13284" width="10.5703125" style="5" customWidth="1"/>
    <col min="13285" max="13285" width="12.42578125" style="5" customWidth="1"/>
    <col min="13286" max="13286" width="10.5703125" style="5" customWidth="1"/>
    <col min="13287" max="13287" width="12.42578125" style="5" customWidth="1"/>
    <col min="13288" max="13288" width="10.5703125" style="5" customWidth="1"/>
    <col min="13289" max="13289" width="12.42578125" style="5" customWidth="1"/>
    <col min="13290" max="13290" width="10.5703125" style="5" customWidth="1"/>
    <col min="13291" max="13291" width="12.42578125" style="5" customWidth="1"/>
    <col min="13292" max="13292" width="10.5703125" style="5" customWidth="1"/>
    <col min="13293" max="13293" width="12.42578125" style="5" customWidth="1"/>
    <col min="13294" max="13533" width="9.140625" style="5"/>
    <col min="13534" max="13534" width="3.5703125" style="5" customWidth="1"/>
    <col min="13535" max="13535" width="41.42578125" style="5" customWidth="1"/>
    <col min="13536" max="13536" width="8" style="5" bestFit="1" customWidth="1"/>
    <col min="13537" max="13537" width="11.28515625" style="5" bestFit="1" customWidth="1"/>
    <col min="13538" max="13538" width="12.42578125" style="5" customWidth="1"/>
    <col min="13539" max="13539" width="9.85546875" style="5" customWidth="1"/>
    <col min="13540" max="13540" width="10.5703125" style="5" customWidth="1"/>
    <col min="13541" max="13541" width="12.42578125" style="5" customWidth="1"/>
    <col min="13542" max="13542" width="10.5703125" style="5" customWidth="1"/>
    <col min="13543" max="13543" width="12.42578125" style="5" customWidth="1"/>
    <col min="13544" max="13544" width="10.5703125" style="5" customWidth="1"/>
    <col min="13545" max="13545" width="12.42578125" style="5" customWidth="1"/>
    <col min="13546" max="13546" width="10.5703125" style="5" customWidth="1"/>
    <col min="13547" max="13547" width="12.42578125" style="5" customWidth="1"/>
    <col min="13548" max="13548" width="10.5703125" style="5" customWidth="1"/>
    <col min="13549" max="13549" width="12.42578125" style="5" customWidth="1"/>
    <col min="13550" max="13789" width="9.140625" style="5"/>
    <col min="13790" max="13790" width="3.5703125" style="5" customWidth="1"/>
    <col min="13791" max="13791" width="41.42578125" style="5" customWidth="1"/>
    <col min="13792" max="13792" width="8" style="5" bestFit="1" customWidth="1"/>
    <col min="13793" max="13793" width="11.28515625" style="5" bestFit="1" customWidth="1"/>
    <col min="13794" max="13794" width="12.42578125" style="5" customWidth="1"/>
    <col min="13795" max="13795" width="9.85546875" style="5" customWidth="1"/>
    <col min="13796" max="13796" width="10.5703125" style="5" customWidth="1"/>
    <col min="13797" max="13797" width="12.42578125" style="5" customWidth="1"/>
    <col min="13798" max="13798" width="10.5703125" style="5" customWidth="1"/>
    <col min="13799" max="13799" width="12.42578125" style="5" customWidth="1"/>
    <col min="13800" max="13800" width="10.5703125" style="5" customWidth="1"/>
    <col min="13801" max="13801" width="12.42578125" style="5" customWidth="1"/>
    <col min="13802" max="13802" width="10.5703125" style="5" customWidth="1"/>
    <col min="13803" max="13803" width="12.42578125" style="5" customWidth="1"/>
    <col min="13804" max="13804" width="10.5703125" style="5" customWidth="1"/>
    <col min="13805" max="13805" width="12.42578125" style="5" customWidth="1"/>
    <col min="13806" max="14045" width="9.140625" style="5"/>
    <col min="14046" max="14046" width="3.5703125" style="5" customWidth="1"/>
    <col min="14047" max="14047" width="41.42578125" style="5" customWidth="1"/>
    <col min="14048" max="14048" width="8" style="5" bestFit="1" customWidth="1"/>
    <col min="14049" max="14049" width="11.28515625" style="5" bestFit="1" customWidth="1"/>
    <col min="14050" max="14050" width="12.42578125" style="5" customWidth="1"/>
    <col min="14051" max="14051" width="9.85546875" style="5" customWidth="1"/>
    <col min="14052" max="14052" width="10.5703125" style="5" customWidth="1"/>
    <col min="14053" max="14053" width="12.42578125" style="5" customWidth="1"/>
    <col min="14054" max="14054" width="10.5703125" style="5" customWidth="1"/>
    <col min="14055" max="14055" width="12.42578125" style="5" customWidth="1"/>
    <col min="14056" max="14056" width="10.5703125" style="5" customWidth="1"/>
    <col min="14057" max="14057" width="12.42578125" style="5" customWidth="1"/>
    <col min="14058" max="14058" width="10.5703125" style="5" customWidth="1"/>
    <col min="14059" max="14059" width="12.42578125" style="5" customWidth="1"/>
    <col min="14060" max="14060" width="10.5703125" style="5" customWidth="1"/>
    <col min="14061" max="14061" width="12.42578125" style="5" customWidth="1"/>
    <col min="14062" max="14301" width="9.140625" style="5"/>
    <col min="14302" max="14302" width="3.5703125" style="5" customWidth="1"/>
    <col min="14303" max="14303" width="41.42578125" style="5" customWidth="1"/>
    <col min="14304" max="14304" width="8" style="5" bestFit="1" customWidth="1"/>
    <col min="14305" max="14305" width="11.28515625" style="5" bestFit="1" customWidth="1"/>
    <col min="14306" max="14306" width="12.42578125" style="5" customWidth="1"/>
    <col min="14307" max="14307" width="9.85546875" style="5" customWidth="1"/>
    <col min="14308" max="14308" width="10.5703125" style="5" customWidth="1"/>
    <col min="14309" max="14309" width="12.42578125" style="5" customWidth="1"/>
    <col min="14310" max="14310" width="10.5703125" style="5" customWidth="1"/>
    <col min="14311" max="14311" width="12.42578125" style="5" customWidth="1"/>
    <col min="14312" max="14312" width="10.5703125" style="5" customWidth="1"/>
    <col min="14313" max="14313" width="12.42578125" style="5" customWidth="1"/>
    <col min="14314" max="14314" width="10.5703125" style="5" customWidth="1"/>
    <col min="14315" max="14315" width="12.42578125" style="5" customWidth="1"/>
    <col min="14316" max="14316" width="10.5703125" style="5" customWidth="1"/>
    <col min="14317" max="14317" width="12.42578125" style="5" customWidth="1"/>
    <col min="14318" max="14557" width="9.140625" style="5"/>
    <col min="14558" max="14558" width="3.5703125" style="5" customWidth="1"/>
    <col min="14559" max="14559" width="41.42578125" style="5" customWidth="1"/>
    <col min="14560" max="14560" width="8" style="5" bestFit="1" customWidth="1"/>
    <col min="14561" max="14561" width="11.28515625" style="5" bestFit="1" customWidth="1"/>
    <col min="14562" max="14562" width="12.42578125" style="5" customWidth="1"/>
    <col min="14563" max="14563" width="9.85546875" style="5" customWidth="1"/>
    <col min="14564" max="14564" width="10.5703125" style="5" customWidth="1"/>
    <col min="14565" max="14565" width="12.42578125" style="5" customWidth="1"/>
    <col min="14566" max="14566" width="10.5703125" style="5" customWidth="1"/>
    <col min="14567" max="14567" width="12.42578125" style="5" customWidth="1"/>
    <col min="14568" max="14568" width="10.5703125" style="5" customWidth="1"/>
    <col min="14569" max="14569" width="12.42578125" style="5" customWidth="1"/>
    <col min="14570" max="14570" width="10.5703125" style="5" customWidth="1"/>
    <col min="14571" max="14571" width="12.42578125" style="5" customWidth="1"/>
    <col min="14572" max="14572" width="10.5703125" style="5" customWidth="1"/>
    <col min="14573" max="14573" width="12.42578125" style="5" customWidth="1"/>
    <col min="14574" max="14813" width="9.140625" style="5"/>
    <col min="14814" max="14814" width="3.5703125" style="5" customWidth="1"/>
    <col min="14815" max="14815" width="41.42578125" style="5" customWidth="1"/>
    <col min="14816" max="14816" width="8" style="5" bestFit="1" customWidth="1"/>
    <col min="14817" max="14817" width="11.28515625" style="5" bestFit="1" customWidth="1"/>
    <col min="14818" max="14818" width="12.42578125" style="5" customWidth="1"/>
    <col min="14819" max="14819" width="9.85546875" style="5" customWidth="1"/>
    <col min="14820" max="14820" width="10.5703125" style="5" customWidth="1"/>
    <col min="14821" max="14821" width="12.42578125" style="5" customWidth="1"/>
    <col min="14822" max="14822" width="10.5703125" style="5" customWidth="1"/>
    <col min="14823" max="14823" width="12.42578125" style="5" customWidth="1"/>
    <col min="14824" max="14824" width="10.5703125" style="5" customWidth="1"/>
    <col min="14825" max="14825" width="12.42578125" style="5" customWidth="1"/>
    <col min="14826" max="14826" width="10.5703125" style="5" customWidth="1"/>
    <col min="14827" max="14827" width="12.42578125" style="5" customWidth="1"/>
    <col min="14828" max="14828" width="10.5703125" style="5" customWidth="1"/>
    <col min="14829" max="14829" width="12.42578125" style="5" customWidth="1"/>
    <col min="14830" max="15069" width="9.140625" style="5"/>
    <col min="15070" max="15070" width="3.5703125" style="5" customWidth="1"/>
    <col min="15071" max="15071" width="41.42578125" style="5" customWidth="1"/>
    <col min="15072" max="15072" width="8" style="5" bestFit="1" customWidth="1"/>
    <col min="15073" max="15073" width="11.28515625" style="5" bestFit="1" customWidth="1"/>
    <col min="15074" max="15074" width="12.42578125" style="5" customWidth="1"/>
    <col min="15075" max="15075" width="9.85546875" style="5" customWidth="1"/>
    <col min="15076" max="15076" width="10.5703125" style="5" customWidth="1"/>
    <col min="15077" max="15077" width="12.42578125" style="5" customWidth="1"/>
    <col min="15078" max="15078" width="10.5703125" style="5" customWidth="1"/>
    <col min="15079" max="15079" width="12.42578125" style="5" customWidth="1"/>
    <col min="15080" max="15080" width="10.5703125" style="5" customWidth="1"/>
    <col min="15081" max="15081" width="12.42578125" style="5" customWidth="1"/>
    <col min="15082" max="15082" width="10.5703125" style="5" customWidth="1"/>
    <col min="15083" max="15083" width="12.42578125" style="5" customWidth="1"/>
    <col min="15084" max="15084" width="10.5703125" style="5" customWidth="1"/>
    <col min="15085" max="15085" width="12.42578125" style="5" customWidth="1"/>
    <col min="15086" max="15325" width="9.140625" style="5"/>
    <col min="15326" max="15326" width="3.5703125" style="5" customWidth="1"/>
    <col min="15327" max="15327" width="41.42578125" style="5" customWidth="1"/>
    <col min="15328" max="15328" width="8" style="5" bestFit="1" customWidth="1"/>
    <col min="15329" max="15329" width="11.28515625" style="5" bestFit="1" customWidth="1"/>
    <col min="15330" max="15330" width="12.42578125" style="5" customWidth="1"/>
    <col min="15331" max="15331" width="9.85546875" style="5" customWidth="1"/>
    <col min="15332" max="15332" width="10.5703125" style="5" customWidth="1"/>
    <col min="15333" max="15333" width="12.42578125" style="5" customWidth="1"/>
    <col min="15334" max="15334" width="10.5703125" style="5" customWidth="1"/>
    <col min="15335" max="15335" width="12.42578125" style="5" customWidth="1"/>
    <col min="15336" max="15336" width="10.5703125" style="5" customWidth="1"/>
    <col min="15337" max="15337" width="12.42578125" style="5" customWidth="1"/>
    <col min="15338" max="15338" width="10.5703125" style="5" customWidth="1"/>
    <col min="15339" max="15339" width="12.42578125" style="5" customWidth="1"/>
    <col min="15340" max="15340" width="10.5703125" style="5" customWidth="1"/>
    <col min="15341" max="15341" width="12.42578125" style="5" customWidth="1"/>
    <col min="15342" max="15581" width="9.140625" style="5"/>
    <col min="15582" max="15582" width="3.5703125" style="5" customWidth="1"/>
    <col min="15583" max="15583" width="41.42578125" style="5" customWidth="1"/>
    <col min="15584" max="15584" width="8" style="5" bestFit="1" customWidth="1"/>
    <col min="15585" max="15585" width="11.28515625" style="5" bestFit="1" customWidth="1"/>
    <col min="15586" max="15586" width="12.42578125" style="5" customWidth="1"/>
    <col min="15587" max="15587" width="9.85546875" style="5" customWidth="1"/>
    <col min="15588" max="15588" width="10.5703125" style="5" customWidth="1"/>
    <col min="15589" max="15589" width="12.42578125" style="5" customWidth="1"/>
    <col min="15590" max="15590" width="10.5703125" style="5" customWidth="1"/>
    <col min="15591" max="15591" width="12.42578125" style="5" customWidth="1"/>
    <col min="15592" max="15592" width="10.5703125" style="5" customWidth="1"/>
    <col min="15593" max="15593" width="12.42578125" style="5" customWidth="1"/>
    <col min="15594" max="15594" width="10.5703125" style="5" customWidth="1"/>
    <col min="15595" max="15595" width="12.42578125" style="5" customWidth="1"/>
    <col min="15596" max="15596" width="10.5703125" style="5" customWidth="1"/>
    <col min="15597" max="15597" width="12.42578125" style="5" customWidth="1"/>
    <col min="15598" max="15837" width="9.140625" style="5"/>
    <col min="15838" max="15838" width="3.5703125" style="5" customWidth="1"/>
    <col min="15839" max="15839" width="41.42578125" style="5" customWidth="1"/>
    <col min="15840" max="15840" width="8" style="5" bestFit="1" customWidth="1"/>
    <col min="15841" max="15841" width="11.28515625" style="5" bestFit="1" customWidth="1"/>
    <col min="15842" max="15842" width="12.42578125" style="5" customWidth="1"/>
    <col min="15843" max="15843" width="9.85546875" style="5" customWidth="1"/>
    <col min="15844" max="15844" width="10.5703125" style="5" customWidth="1"/>
    <col min="15845" max="15845" width="12.42578125" style="5" customWidth="1"/>
    <col min="15846" max="15846" width="10.5703125" style="5" customWidth="1"/>
    <col min="15847" max="15847" width="12.42578125" style="5" customWidth="1"/>
    <col min="15848" max="15848" width="10.5703125" style="5" customWidth="1"/>
    <col min="15849" max="15849" width="12.42578125" style="5" customWidth="1"/>
    <col min="15850" max="15850" width="10.5703125" style="5" customWidth="1"/>
    <col min="15851" max="15851" width="12.42578125" style="5" customWidth="1"/>
    <col min="15852" max="15852" width="10.5703125" style="5" customWidth="1"/>
    <col min="15853" max="15853" width="12.42578125" style="5" customWidth="1"/>
    <col min="15854" max="16093" width="9.140625" style="5"/>
    <col min="16094" max="16094" width="3.5703125" style="5" customWidth="1"/>
    <col min="16095" max="16095" width="41.42578125" style="5" customWidth="1"/>
    <col min="16096" max="16096" width="8" style="5" bestFit="1" customWidth="1"/>
    <col min="16097" max="16097" width="11.28515625" style="5" bestFit="1" customWidth="1"/>
    <col min="16098" max="16098" width="12.42578125" style="5" customWidth="1"/>
    <col min="16099" max="16099" width="9.85546875" style="5" customWidth="1"/>
    <col min="16100" max="16100" width="10.5703125" style="5" customWidth="1"/>
    <col min="16101" max="16101" width="12.42578125" style="5" customWidth="1"/>
    <col min="16102" max="16102" width="10.5703125" style="5" customWidth="1"/>
    <col min="16103" max="16103" width="12.42578125" style="5" customWidth="1"/>
    <col min="16104" max="16104" width="10.5703125" style="5" customWidth="1"/>
    <col min="16105" max="16105" width="12.42578125" style="5" customWidth="1"/>
    <col min="16106" max="16106" width="10.5703125" style="5" customWidth="1"/>
    <col min="16107" max="16107" width="12.42578125" style="5" customWidth="1"/>
    <col min="16108" max="16108" width="10.5703125" style="5" customWidth="1"/>
    <col min="16109" max="16109" width="12.42578125" style="5" customWidth="1"/>
    <col min="16110" max="16384" width="9.140625" style="5"/>
  </cols>
  <sheetData>
    <row r="1" spans="1:12" ht="44.25" customHeight="1" thickBot="1">
      <c r="A1" s="1" t="s">
        <v>0</v>
      </c>
      <c r="B1" s="2"/>
      <c r="C1" s="2"/>
      <c r="D1" s="2"/>
      <c r="E1" s="2"/>
      <c r="F1" s="3"/>
      <c r="G1" s="4"/>
    </row>
    <row r="2" spans="1:12" ht="37.5" customHeight="1" thickBot="1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3"/>
      <c r="G2" s="10"/>
    </row>
    <row r="3" spans="1:12" ht="20.25" thickBot="1">
      <c r="A3" s="11" t="s">
        <v>6</v>
      </c>
      <c r="B3" s="12"/>
      <c r="C3" s="12"/>
      <c r="D3" s="12"/>
      <c r="E3" s="13"/>
      <c r="F3" s="3"/>
      <c r="G3" s="14" t="s">
        <v>7</v>
      </c>
    </row>
    <row r="4" spans="1:12" ht="17.25" customHeight="1" thickBot="1">
      <c r="A4" s="15">
        <v>1</v>
      </c>
      <c r="B4" s="16" t="s">
        <v>8</v>
      </c>
      <c r="C4" s="17">
        <f>G4</f>
        <v>1</v>
      </c>
      <c r="D4" s="17"/>
      <c r="E4" s="18"/>
      <c r="F4" s="3"/>
      <c r="G4" s="19">
        <v>1</v>
      </c>
    </row>
    <row r="5" spans="1:12" ht="17.25" customHeight="1" thickBot="1">
      <c r="A5" s="20">
        <v>2</v>
      </c>
      <c r="B5" s="21" t="s">
        <v>9</v>
      </c>
      <c r="C5" s="22" t="s">
        <v>10</v>
      </c>
      <c r="D5" s="23">
        <v>15</v>
      </c>
      <c r="E5" s="24" t="s">
        <v>11</v>
      </c>
      <c r="F5" s="3"/>
      <c r="G5" s="25" t="s">
        <v>7</v>
      </c>
      <c r="H5" s="26" t="s">
        <v>12</v>
      </c>
    </row>
    <row r="6" spans="1:12" ht="16.5">
      <c r="A6" s="20">
        <v>3</v>
      </c>
      <c r="B6" s="21" t="s">
        <v>13</v>
      </c>
      <c r="C6" s="22" t="s">
        <v>14</v>
      </c>
      <c r="D6" s="23">
        <v>-25</v>
      </c>
      <c r="E6" s="24" t="s">
        <v>15</v>
      </c>
      <c r="F6" s="3"/>
      <c r="G6" s="27">
        <v>1</v>
      </c>
      <c r="H6" s="28" t="s">
        <v>16</v>
      </c>
    </row>
    <row r="7" spans="1:12" ht="16.5">
      <c r="A7" s="20">
        <v>4</v>
      </c>
      <c r="B7" s="21" t="s">
        <v>17</v>
      </c>
      <c r="C7" s="22" t="s">
        <v>18</v>
      </c>
      <c r="D7" s="23">
        <v>-20</v>
      </c>
      <c r="E7" s="24" t="s">
        <v>15</v>
      </c>
      <c r="F7" s="3"/>
      <c r="G7" s="29">
        <v>2</v>
      </c>
      <c r="H7" s="30" t="s">
        <v>19</v>
      </c>
    </row>
    <row r="8" spans="1:12" ht="15">
      <c r="A8" s="20">
        <v>5</v>
      </c>
      <c r="B8" s="21" t="s">
        <v>20</v>
      </c>
      <c r="C8" s="22" t="s">
        <v>21</v>
      </c>
      <c r="D8" s="31">
        <v>0.9</v>
      </c>
      <c r="E8" s="24" t="s">
        <v>22</v>
      </c>
      <c r="F8" s="3"/>
      <c r="G8" s="29">
        <v>3</v>
      </c>
      <c r="H8" s="30" t="s">
        <v>23</v>
      </c>
    </row>
    <row r="9" spans="1:12" ht="15.75" thickBot="1">
      <c r="A9" s="20">
        <v>6</v>
      </c>
      <c r="B9" s="21" t="s">
        <v>24</v>
      </c>
      <c r="C9" s="22" t="s">
        <v>25</v>
      </c>
      <c r="D9" s="31">
        <v>0.4</v>
      </c>
      <c r="E9" s="24" t="s">
        <v>26</v>
      </c>
      <c r="F9" s="3"/>
      <c r="G9" s="32">
        <v>4</v>
      </c>
      <c r="H9" s="33" t="s">
        <v>27</v>
      </c>
    </row>
    <row r="10" spans="1:12" ht="15.75" thickBot="1">
      <c r="A10" s="34">
        <v>7</v>
      </c>
      <c r="B10" s="35" t="s">
        <v>28</v>
      </c>
      <c r="C10" s="36" t="s">
        <v>29</v>
      </c>
      <c r="D10" s="37">
        <v>1</v>
      </c>
      <c r="E10" s="38" t="s">
        <v>26</v>
      </c>
      <c r="F10" s="3"/>
    </row>
    <row r="11" spans="1:12" ht="20.25" thickBot="1">
      <c r="A11" s="40" t="s">
        <v>30</v>
      </c>
      <c r="B11" s="41"/>
      <c r="C11" s="41"/>
      <c r="D11" s="41"/>
      <c r="E11" s="42"/>
      <c r="F11" s="3"/>
      <c r="G11" s="43"/>
      <c r="H11" s="44"/>
      <c r="I11" s="44"/>
      <c r="J11" s="44"/>
      <c r="K11" s="44"/>
      <c r="L11" s="44"/>
    </row>
    <row r="12" spans="1:12" ht="16.5">
      <c r="A12" s="45">
        <v>8</v>
      </c>
      <c r="B12" s="46" t="s">
        <v>31</v>
      </c>
      <c r="C12" s="47" t="s">
        <v>32</v>
      </c>
      <c r="D12" s="48">
        <f>(D6+D7)/2</f>
        <v>-22.5</v>
      </c>
      <c r="E12" s="49" t="s">
        <v>15</v>
      </c>
      <c r="F12" s="3"/>
      <c r="G12" s="43"/>
      <c r="H12" s="44"/>
      <c r="I12" s="44"/>
      <c r="J12" s="44"/>
      <c r="K12" s="44"/>
      <c r="L12" s="44"/>
    </row>
    <row r="13" spans="1:12" ht="17.25" customHeight="1" thickBot="1">
      <c r="A13" s="50">
        <v>9</v>
      </c>
      <c r="B13" s="51" t="s">
        <v>33</v>
      </c>
      <c r="C13" s="52" t="s">
        <v>34</v>
      </c>
      <c r="D13" s="53">
        <f>IF(OR(G4=1,G4=2),D10,(D9*D10)/(2*(D9+D10)))</f>
        <v>1</v>
      </c>
      <c r="E13" s="54" t="s">
        <v>26</v>
      </c>
      <c r="F13" s="3"/>
      <c r="G13" s="43"/>
      <c r="H13" s="44"/>
      <c r="I13" s="44"/>
      <c r="J13" s="44"/>
      <c r="K13" s="44"/>
      <c r="L13" s="44"/>
    </row>
    <row r="14" spans="1:12" ht="17.25" customHeight="1">
      <c r="A14" s="55">
        <v>10</v>
      </c>
      <c r="B14" s="46" t="s">
        <v>35</v>
      </c>
      <c r="C14" s="47" t="s">
        <v>36</v>
      </c>
      <c r="D14" s="56">
        <f>353.0885/(D12+273.15)</f>
        <v>1.4086914023538801</v>
      </c>
      <c r="E14" s="49" t="s">
        <v>37</v>
      </c>
      <c r="F14" s="3"/>
      <c r="G14" s="43"/>
      <c r="H14" s="44"/>
      <c r="I14" s="44"/>
      <c r="J14" s="44"/>
      <c r="K14" s="44"/>
      <c r="L14" s="44"/>
    </row>
    <row r="15" spans="1:12" ht="17.25" customHeight="1">
      <c r="A15" s="57">
        <v>11</v>
      </c>
      <c r="B15" s="58" t="s">
        <v>38</v>
      </c>
      <c r="C15" s="59" t="s">
        <v>39</v>
      </c>
      <c r="D15" s="60">
        <f>(7.06064681472347E-09*D12^3-0.0000217418543389576*D12^2+0.0482101987326381*D12+17.1625054185128)/1000000</f>
        <v>1.6066688708089224E-5</v>
      </c>
      <c r="E15" s="61" t="s">
        <v>40</v>
      </c>
      <c r="F15" s="3"/>
      <c r="G15" s="3"/>
    </row>
    <row r="16" spans="1:12" ht="17.25" customHeight="1">
      <c r="A16" s="57">
        <v>12</v>
      </c>
      <c r="B16" s="58" t="s">
        <v>41</v>
      </c>
      <c r="C16" s="59" t="s">
        <v>42</v>
      </c>
      <c r="D16" s="62">
        <f>1.81359472734094E-10*D12^4-5.87507811990248E-07*D12^3+0.000578428942965047*D12^2+0.00743322055343565*D12+1005.64463836247</f>
        <v>1005.7769591140139</v>
      </c>
      <c r="E16" s="63" t="s">
        <v>43</v>
      </c>
      <c r="F16" s="3"/>
      <c r="G16" s="3"/>
    </row>
    <row r="17" spans="1:7" ht="17.25" customHeight="1">
      <c r="A17" s="57">
        <v>13</v>
      </c>
      <c r="B17" s="58" t="s">
        <v>44</v>
      </c>
      <c r="C17" s="59" t="s">
        <v>45</v>
      </c>
      <c r="D17" s="60">
        <f>(9.34273884650736E-10*D12^3-2.53697754410552E-06*D12^2+0.00732841363832881*D12+2.41822263249161)/100</f>
        <v>2.2520383387840411E-2</v>
      </c>
      <c r="E17" s="64" t="s">
        <v>46</v>
      </c>
      <c r="F17" s="3"/>
      <c r="G17" s="3"/>
    </row>
    <row r="18" spans="1:7" ht="17.25" customHeight="1">
      <c r="A18" s="57">
        <v>14</v>
      </c>
      <c r="B18" s="58" t="s">
        <v>47</v>
      </c>
      <c r="C18" s="59" t="s">
        <v>48</v>
      </c>
      <c r="D18" s="60">
        <f>D15/D14</f>
        <v>1.1405399849280176E-5</v>
      </c>
      <c r="E18" s="64" t="s">
        <v>49</v>
      </c>
      <c r="F18" s="3"/>
      <c r="G18" s="3"/>
    </row>
    <row r="19" spans="1:7" ht="17.25" customHeight="1">
      <c r="A19" s="57">
        <v>15</v>
      </c>
      <c r="B19" s="58" t="s">
        <v>50</v>
      </c>
      <c r="C19" s="59" t="s">
        <v>51</v>
      </c>
      <c r="D19" s="60">
        <f>1/(273.15+D12)</f>
        <v>3.989626969878317E-3</v>
      </c>
      <c r="E19" s="64" t="s">
        <v>52</v>
      </c>
      <c r="F19" s="3"/>
      <c r="G19" s="3"/>
    </row>
    <row r="20" spans="1:7" ht="17.25" customHeight="1" thickBot="1">
      <c r="A20" s="65">
        <v>16</v>
      </c>
      <c r="B20" s="51" t="s">
        <v>53</v>
      </c>
      <c r="C20" s="52" t="s">
        <v>54</v>
      </c>
      <c r="D20" s="66">
        <f>D15*D16/D17</f>
        <v>0.71755018702650319</v>
      </c>
      <c r="E20" s="54" t="s">
        <v>22</v>
      </c>
      <c r="F20" s="3"/>
      <c r="G20" s="3"/>
    </row>
    <row r="21" spans="1:7" ht="17.25" customHeight="1">
      <c r="A21" s="67">
        <v>17</v>
      </c>
      <c r="B21" s="68" t="s">
        <v>55</v>
      </c>
      <c r="C21" s="69" t="s">
        <v>56</v>
      </c>
      <c r="D21" s="70">
        <f>D5*D13/D18</f>
        <v>1315166.5174585429</v>
      </c>
      <c r="E21" s="61" t="s">
        <v>22</v>
      </c>
      <c r="F21" s="3"/>
      <c r="G21" s="3"/>
    </row>
    <row r="22" spans="1:7" ht="17.25" customHeight="1">
      <c r="A22" s="57">
        <v>18</v>
      </c>
      <c r="B22" s="58" t="s">
        <v>57</v>
      </c>
      <c r="C22" s="59" t="s">
        <v>58</v>
      </c>
      <c r="D22" s="60">
        <f>9.80666*D19*ABS(D7-D6)*D13^3/D18^2</f>
        <v>1503842600.1802149</v>
      </c>
      <c r="E22" s="64" t="s">
        <v>22</v>
      </c>
      <c r="F22" s="3"/>
      <c r="G22" s="3"/>
    </row>
    <row r="23" spans="1:7" ht="17.25" customHeight="1" thickBot="1">
      <c r="A23" s="71">
        <v>19</v>
      </c>
      <c r="B23" s="72" t="s">
        <v>59</v>
      </c>
      <c r="C23" s="73" t="s">
        <v>60</v>
      </c>
      <c r="D23" s="74">
        <f>D22*D20</f>
        <v>1079082539.017736</v>
      </c>
      <c r="E23" s="75" t="s">
        <v>22</v>
      </c>
      <c r="F23" s="3"/>
      <c r="G23" s="3"/>
    </row>
    <row r="24" spans="1:7" ht="17.25" customHeight="1" thickBot="1">
      <c r="A24" s="76">
        <v>20</v>
      </c>
      <c r="B24" s="77" t="s">
        <v>61</v>
      </c>
      <c r="C24" s="78" t="s">
        <v>62</v>
      </c>
      <c r="D24" s="79">
        <f>IF(G4=1,IF(D21&lt;=500000,0.664*D21^(1/2)*D20^(1/3),IF(D21&lt;=30000000,0.037*D21^0.8*D20^0.43,"???")),IF(G4=2,IF(D23&lt;=1000000000,0.68+0.67*D23^(1/4)*(1+(0.492/D20)^(9/16))^(-4/9),IF(D23&lt;=1000000000000,(0.825+0.387*D23^(1/6)/(1+(0.492/D20)^(9/16))^(8/27))^2,"???")),IF(G4=3,IF(AND(D23&gt;=10000,D23&lt;=10000000),0.54*D23^(1/4),IF(AND(D23&gt;10000000,D23&lt;=100000000000),0.15*D23^(1/3),"???")),IF(D23&gt;100000,IF(D23&lt;100000000000,0.27*D23^(1/4),"???")))))</f>
        <v>2520.013110903421</v>
      </c>
      <c r="E24" s="80" t="s">
        <v>22</v>
      </c>
      <c r="F24" s="3"/>
      <c r="G24" s="81"/>
    </row>
    <row r="25" spans="1:7" ht="17.25" customHeight="1">
      <c r="A25" s="82">
        <v>21</v>
      </c>
      <c r="B25" s="83" t="s">
        <v>63</v>
      </c>
      <c r="C25" s="84" t="s">
        <v>64</v>
      </c>
      <c r="D25" s="85">
        <f>D24*D17/D13</f>
        <v>56.751661399929432</v>
      </c>
      <c r="E25" s="86" t="s">
        <v>65</v>
      </c>
      <c r="F25" s="3"/>
      <c r="G25" s="81"/>
    </row>
    <row r="26" spans="1:7" ht="17.25" customHeight="1">
      <c r="A26" s="87">
        <v>22</v>
      </c>
      <c r="B26" s="88" t="s">
        <v>66</v>
      </c>
      <c r="C26" s="89" t="s">
        <v>67</v>
      </c>
      <c r="D26" s="90">
        <f>IF(D7&lt;D6,0,D8*0.00000005670367*((D7+273.15)^4-(D6+273.15)^4)/(D7-D6))</f>
        <v>3.2148447009190626</v>
      </c>
      <c r="E26" s="91" t="s">
        <v>65</v>
      </c>
      <c r="F26" s="3"/>
      <c r="G26" s="3"/>
    </row>
    <row r="27" spans="1:7" ht="17.25" customHeight="1" thickBot="1">
      <c r="A27" s="92">
        <v>23</v>
      </c>
      <c r="B27" s="93" t="s">
        <v>68</v>
      </c>
      <c r="C27" s="94" t="s">
        <v>69</v>
      </c>
      <c r="D27" s="95">
        <f>D25+D26</f>
        <v>59.966506100848491</v>
      </c>
      <c r="E27" s="96" t="s">
        <v>65</v>
      </c>
      <c r="F27" s="3"/>
      <c r="G27" s="3"/>
    </row>
    <row r="28" spans="1:7" ht="17.25" customHeight="1">
      <c r="A28" s="97">
        <v>24</v>
      </c>
      <c r="B28" s="83" t="s">
        <v>70</v>
      </c>
      <c r="C28" s="84" t="s">
        <v>71</v>
      </c>
      <c r="D28" s="85">
        <f>D27*(D7-D6)</f>
        <v>299.83253050424247</v>
      </c>
      <c r="E28" s="86" t="s">
        <v>72</v>
      </c>
    </row>
    <row r="29" spans="1:7" ht="17.25" customHeight="1" thickBot="1">
      <c r="A29" s="98">
        <v>25</v>
      </c>
      <c r="B29" s="99" t="s">
        <v>73</v>
      </c>
      <c r="C29" s="100" t="s">
        <v>74</v>
      </c>
      <c r="D29" s="101">
        <f>D28*D9*D10</f>
        <v>119.933012201697</v>
      </c>
      <c r="E29" s="102" t="s">
        <v>75</v>
      </c>
      <c r="F29" s="103"/>
      <c r="G29" s="103"/>
    </row>
    <row r="30" spans="1:7" ht="17.25" customHeight="1"/>
  </sheetData>
  <mergeCells count="4">
    <mergeCell ref="A1:E1"/>
    <mergeCell ref="A3:E3"/>
    <mergeCell ref="C4:E4"/>
    <mergeCell ref="A11:E11"/>
  </mergeCells>
  <conditionalFormatting sqref="D12">
    <cfRule type="cellIs" dxfId="0" priority="1" operator="greaterThan">
      <formula>1200</formula>
    </cfRule>
    <cfRule type="cellIs" dxfId="1" priority="2" operator="lessThan">
      <formula>-70</formula>
    </cfRule>
  </conditionalFormatting>
  <pageMargins left="0.75" right="0.75" top="1" bottom="1" header="0.5" footer="0.5"/>
  <pageSetup paperSize="9" scale="137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2020-04-05T08:38:58Z</dcterms:modified>
</cp:coreProperties>
</file>